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<sst xmlns="http://schemas.openxmlformats.org/spreadsheetml/2006/main" count="119" uniqueCount="107">
  <si>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</si>
  <si>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</si>
  <si>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</si>
  <si>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</si>
  <si>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</si>
  <si>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</si>
  <si>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</si>
  <si>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</si>
  <si>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</si>
  <si>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</si>
  <si>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</si>
  <si>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</si>
  <si>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</si>
  <si>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</si>
  <si>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</si>
  <si>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</si>
  <si>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</si>
  <si>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</si>
  <si>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</si>
  <si>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</si>
  <si>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</si>
  <si>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</si>
  <si>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</si>
  <si>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</si>
  <si>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</si>
  <si>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</si>
  <si>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</si>
  <si>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</si>
  <si>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</si>
  <si>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</si>
  <si>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</si>
  <si>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</si>
  <si>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</si>
  <si>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</si>
  <si>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</si>
  <si>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</si>
  <si>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</si>
  <si>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</si>
  <si>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</si>
  <si>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</si>
  <si>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</si>
  <si>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</si>
  <si>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</si>
  <si>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</si>
  <si>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</si>
  <si>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</si>
  <si>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</si>
  <si>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</si>
  <si>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</si>
  <si>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</si>
  <si>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</si>
  <si>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</si>
  <si>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</si>
  <si>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</si>
  <si>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</si>
  <si>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</si>
  <si>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</si>
  <si>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</si>
  <si>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</si>
  <si>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</si>
  <si>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</si>
  <si>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</si>
  <si>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</si>
  <si>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</si>
  <si>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</si>
  <si>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</si>
  <si>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</si>
  <si>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</si>
  <si>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</si>
  <si>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</si>
  <si>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</si>
  <si>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</si>
  <si>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</si>
  <si>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</si>
  <si>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</si>
  <si>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</si>
  <si>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</si>
  <si>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</si>
  <si>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</si>
  <si>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</si>
  <si>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</si>
  <si>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</si>
  <si>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</si>
  <si>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</si>
  <si>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</si>
  <si>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</si>
  <si>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</si>
  <si>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</si>
  <si>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</si>
  <si>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</si>
  <si>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</si>
  <si>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</si>
  <si>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</si>
  <si>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</si>
  <si>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</si>
  <si>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</si>
  <si>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</si>
  <si>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</si>
  <si>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</si>
  <si>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АД 'ИМЛЕК' БЕОГРАД-ПАДИНСКА СКЕЛА</t>
  </si>
  <si>
    <t>07042701</t>
  </si>
  <si>
    <t>Петрос Геминтзис</t>
  </si>
  <si>
    <t>АД ИНДУСТРИЈА МЛЕКА И МЛЕЧНИХ ПРОИЗВОДА ИМЛЕК БЕОГРАД-ПАДИНСКА СКЕЛА</t>
  </si>
  <si>
    <t>Индустријско насеље бб, Падинска Скела, Бгд.</t>
  </si>
  <si>
    <r>
      <t>III ЗАКЉУЧНО МИШЉЕЊЕ РЕВИЗОРА КПМГ Д.О.О. Београд  О ФИНАНСИЈСКИМ ИЗВЕШТАЈИМА:</t>
    </r>
    <r>
      <rPr>
        <b/>
        <sz val="8"/>
        <rFont val="Arial"/>
        <family val="0"/>
      </rPr>
      <t xml:space="preserve">
</t>
    </r>
    <r>
      <rPr>
        <sz val="8"/>
        <rFont val="Arial"/>
        <family val="0"/>
      </rPr>
      <t>По нашем мишљењу , финансијски извештаји приказују истинито и објективно финансијско стање Предузећа на дан 31. децембра 2006. године и резултате пословања за годину која се завршава на тај дан и састављени су у складу са Законом о рачуноводству и ревизији Републике Србије</t>
    </r>
    <r>
      <rPr>
        <b/>
        <sz val="8"/>
        <rFont val="Arial"/>
        <family val="0"/>
      </rPr>
      <t>.</t>
    </r>
    <r>
      <rPr>
        <sz val="8"/>
        <rFont val="Arial"/>
        <family val="0"/>
      </rPr>
      <t xml:space="preserve">
</t>
    </r>
  </si>
  <si>
    <r>
      <t xml:space="preserve">
Решењем Агенције ѕа привредне регистре бр. БД. 232319/2006 од 19.12.2006.год. уписана је </t>
    </r>
    <r>
      <rPr>
        <sz val="8"/>
        <rFont val="Arial"/>
        <family val="2"/>
      </rPr>
      <t>статусна промена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>спајање уз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>припајање АД 'Имлек' као друштва стицаоца и АД 'Земун' и 'Импаз' АД као друштва која услед статусне промене престају да постоје , као и повећање капитала АД 'Имек'  услед припајања.</t>
    </r>
  </si>
  <si>
    <r>
      <t>Увид се може извршити сваког радног дана од 14 до 16 часова  у седишту Друштва , Индустријско насеље бб, Падинска Скела.</t>
    </r>
    <r>
      <rPr>
        <u val="single"/>
        <sz val="8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</si>
</sst>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u val="single"/>
      <sz val="8"/>
      <name val="Arial"/>
      <family val="0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top"/>
    </xf>
    <xf numFmtId="3" fontId="1" fillId="0" borderId="10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5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4" width="9.140625" style="1" customWidth="1"/>
    <col min="5" max="5" width="10.00390625" style="1" bestFit="1" customWidth="1"/>
    <col min="6" max="9" width="9.140625" style="1" customWidth="1"/>
    <col min="10" max="10" width="10.00390625" style="1" bestFit="1" customWidth="1"/>
    <col min="11" max="11" width="16.57421875" style="1" customWidth="1"/>
    <col min="12" max="16384" width="9.140625" style="1" customWidth="1"/>
  </cols>
  <sheetData>
    <row r="1" spans="2:11" ht="41.25" customHeight="1">
      <c r="B1" s="46" t="s">
        <v>80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s="2" customFormat="1" ht="12.75">
      <c r="B2" s="99" t="s">
        <v>63</v>
      </c>
      <c r="C2" s="99"/>
      <c r="D2" s="99"/>
      <c r="E2" s="99"/>
      <c r="F2" s="99"/>
      <c r="G2" s="99"/>
      <c r="H2" s="99"/>
      <c r="I2" s="99"/>
      <c r="J2" s="99"/>
      <c r="K2" s="99"/>
    </row>
    <row r="3" spans="2:11" s="3" customFormat="1" ht="12.75">
      <c r="B3" s="52" t="s">
        <v>102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s="3" customFormat="1" ht="12.75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 s="2" customFormat="1" ht="12.75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2.75">
      <c r="B6" s="92" t="s">
        <v>1</v>
      </c>
      <c r="C6" s="92"/>
      <c r="D6" s="101" t="s">
        <v>99</v>
      </c>
      <c r="E6" s="101"/>
      <c r="F6" s="101"/>
      <c r="G6" s="101"/>
      <c r="H6" s="92" t="s">
        <v>2</v>
      </c>
      <c r="I6" s="92"/>
      <c r="J6" s="102" t="s">
        <v>100</v>
      </c>
      <c r="K6" s="101"/>
    </row>
    <row r="7" spans="2:11" ht="12.75">
      <c r="B7" s="92" t="s">
        <v>3</v>
      </c>
      <c r="C7" s="92"/>
      <c r="D7" s="93" t="s">
        <v>103</v>
      </c>
      <c r="E7" s="94"/>
      <c r="F7" s="94"/>
      <c r="G7" s="95"/>
      <c r="H7" s="92" t="s">
        <v>4</v>
      </c>
      <c r="I7" s="92"/>
      <c r="J7" s="93">
        <v>100001636</v>
      </c>
      <c r="K7" s="95"/>
    </row>
    <row r="8" spans="2:11" ht="7.5" customHeight="1">
      <c r="B8" s="6"/>
      <c r="C8" s="6"/>
      <c r="D8" s="7"/>
      <c r="E8" s="7"/>
      <c r="F8" s="8"/>
      <c r="G8" s="8"/>
      <c r="H8" s="9"/>
      <c r="I8" s="9"/>
      <c r="J8" s="8"/>
      <c r="K8" s="8"/>
    </row>
    <row r="9" spans="2:11" s="10" customFormat="1" ht="12.75">
      <c r="B9" s="90" t="s">
        <v>5</v>
      </c>
      <c r="C9" s="90"/>
      <c r="D9" s="90"/>
      <c r="E9" s="90"/>
      <c r="F9" s="90"/>
      <c r="G9" s="90"/>
      <c r="H9" s="90"/>
      <c r="I9" s="90"/>
      <c r="J9" s="90"/>
      <c r="K9" s="90"/>
    </row>
    <row r="10" spans="2:11" s="2" customFormat="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s="12" customFormat="1" ht="12.75">
      <c r="B11" s="63" t="s">
        <v>6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.75">
      <c r="B12" s="91" t="s">
        <v>7</v>
      </c>
      <c r="C12" s="91"/>
      <c r="D12" s="91"/>
      <c r="E12" s="13" t="s">
        <v>8</v>
      </c>
      <c r="F12" s="13" t="s">
        <v>9</v>
      </c>
      <c r="G12" s="91" t="s">
        <v>10</v>
      </c>
      <c r="H12" s="91"/>
      <c r="I12" s="91"/>
      <c r="J12" s="13" t="s">
        <v>8</v>
      </c>
      <c r="K12" s="13" t="s">
        <v>9</v>
      </c>
    </row>
    <row r="13" spans="2:11" ht="12.75">
      <c r="B13" s="66" t="s">
        <v>11</v>
      </c>
      <c r="C13" s="66"/>
      <c r="D13" s="66"/>
      <c r="E13" s="14">
        <f>+E14+E15+E16+E17+E19</f>
        <v>3827248</v>
      </c>
      <c r="F13" s="14">
        <f>+F14+F15+F16+F17+F19</f>
        <v>5250448</v>
      </c>
      <c r="G13" s="66" t="s">
        <v>12</v>
      </c>
      <c r="H13" s="66"/>
      <c r="I13" s="66"/>
      <c r="J13" s="15">
        <f>+J14+J15+J16+J17+J18-J19</f>
        <v>6925919</v>
      </c>
      <c r="K13" s="15">
        <f>+K14+K15+K16+K17+K18-K19-K20</f>
        <v>7304409</v>
      </c>
    </row>
    <row r="14" spans="2:11" ht="12.75">
      <c r="B14" s="70" t="s">
        <v>13</v>
      </c>
      <c r="C14" s="66"/>
      <c r="D14" s="66"/>
      <c r="E14" s="14"/>
      <c r="F14" s="14"/>
      <c r="G14" s="87" t="s">
        <v>82</v>
      </c>
      <c r="H14" s="88"/>
      <c r="I14" s="89"/>
      <c r="J14" s="15">
        <v>4875215</v>
      </c>
      <c r="K14" s="15">
        <v>5251311</v>
      </c>
    </row>
    <row r="15" spans="2:11" ht="12.75">
      <c r="B15" s="86" t="s">
        <v>14</v>
      </c>
      <c r="C15" s="86"/>
      <c r="D15" s="86"/>
      <c r="E15" s="14"/>
      <c r="F15" s="14"/>
      <c r="G15" s="70" t="s">
        <v>15</v>
      </c>
      <c r="H15" s="70"/>
      <c r="I15" s="70"/>
      <c r="J15" s="15"/>
      <c r="K15" s="15"/>
    </row>
    <row r="16" spans="2:11" ht="12.75">
      <c r="B16" s="70" t="s">
        <v>16</v>
      </c>
      <c r="C16" s="70"/>
      <c r="D16" s="70"/>
      <c r="E16" s="14">
        <v>172684</v>
      </c>
      <c r="F16" s="14">
        <v>200105</v>
      </c>
      <c r="G16" s="70" t="s">
        <v>17</v>
      </c>
      <c r="H16" s="70"/>
      <c r="I16" s="70"/>
      <c r="J16" s="15">
        <v>1314103</v>
      </c>
      <c r="K16" s="15">
        <v>1349817</v>
      </c>
    </row>
    <row r="17" spans="2:11" ht="12.75">
      <c r="B17" s="69" t="s">
        <v>64</v>
      </c>
      <c r="C17" s="70"/>
      <c r="D17" s="70"/>
      <c r="E17" s="82">
        <v>3171465</v>
      </c>
      <c r="F17" s="82">
        <v>4117433</v>
      </c>
      <c r="G17" s="70" t="s">
        <v>18</v>
      </c>
      <c r="H17" s="70"/>
      <c r="I17" s="70"/>
      <c r="J17" s="15">
        <v>16302</v>
      </c>
      <c r="K17" s="15">
        <v>44840</v>
      </c>
    </row>
    <row r="18" spans="2:11" ht="12.75">
      <c r="B18" s="70"/>
      <c r="C18" s="70"/>
      <c r="D18" s="70"/>
      <c r="E18" s="82"/>
      <c r="F18" s="82"/>
      <c r="G18" s="70" t="s">
        <v>65</v>
      </c>
      <c r="H18" s="70"/>
      <c r="I18" s="70"/>
      <c r="J18" s="15">
        <v>769029</v>
      </c>
      <c r="K18" s="15">
        <v>854555</v>
      </c>
    </row>
    <row r="19" spans="2:11" ht="12.75">
      <c r="B19" s="70" t="s">
        <v>19</v>
      </c>
      <c r="C19" s="70"/>
      <c r="D19" s="70"/>
      <c r="E19" s="14">
        <v>483099</v>
      </c>
      <c r="F19" s="14">
        <v>932910</v>
      </c>
      <c r="G19" s="70" t="s">
        <v>20</v>
      </c>
      <c r="H19" s="70"/>
      <c r="I19" s="70"/>
      <c r="J19" s="15">
        <v>48730</v>
      </c>
      <c r="K19" s="15">
        <v>196061</v>
      </c>
    </row>
    <row r="20" spans="2:11" ht="12.75">
      <c r="B20" s="66" t="s">
        <v>24</v>
      </c>
      <c r="C20" s="66"/>
      <c r="D20" s="66"/>
      <c r="E20" s="14">
        <f>+E21+E22+E23+E24</f>
        <v>5276064</v>
      </c>
      <c r="F20" s="14">
        <f>+F21+F22+F23+F24</f>
        <v>4157548</v>
      </c>
      <c r="G20" s="70" t="s">
        <v>21</v>
      </c>
      <c r="H20" s="70"/>
      <c r="I20" s="70"/>
      <c r="J20" s="15"/>
      <c r="K20" s="15">
        <v>53</v>
      </c>
    </row>
    <row r="21" spans="2:11" ht="12.75" customHeight="1">
      <c r="B21" s="70" t="s">
        <v>26</v>
      </c>
      <c r="C21" s="70"/>
      <c r="D21" s="70"/>
      <c r="E21" s="14">
        <v>996056</v>
      </c>
      <c r="F21" s="14">
        <v>839675</v>
      </c>
      <c r="G21" s="61" t="s">
        <v>22</v>
      </c>
      <c r="H21" s="83"/>
      <c r="I21" s="83"/>
      <c r="J21" s="82">
        <f>+J23+J24+J25</f>
        <v>2177393</v>
      </c>
      <c r="K21" s="82">
        <f>+K23+K24+K25</f>
        <v>2103587</v>
      </c>
    </row>
    <row r="22" spans="2:11" ht="46.5" customHeight="1">
      <c r="B22" s="85" t="s">
        <v>66</v>
      </c>
      <c r="C22" s="86"/>
      <c r="D22" s="86"/>
      <c r="E22" s="14"/>
      <c r="F22" s="14"/>
      <c r="G22" s="84"/>
      <c r="H22" s="84"/>
      <c r="I22" s="84"/>
      <c r="J22" s="82"/>
      <c r="K22" s="82"/>
    </row>
    <row r="23" spans="2:11" ht="12.75">
      <c r="B23" s="70" t="s">
        <v>67</v>
      </c>
      <c r="C23" s="70"/>
      <c r="D23" s="70"/>
      <c r="E23" s="14">
        <v>4248570</v>
      </c>
      <c r="F23" s="14">
        <v>3277440</v>
      </c>
      <c r="G23" s="70" t="s">
        <v>23</v>
      </c>
      <c r="H23" s="70"/>
      <c r="I23" s="70"/>
      <c r="J23" s="15">
        <v>87390</v>
      </c>
      <c r="K23" s="15">
        <v>87390</v>
      </c>
    </row>
    <row r="24" spans="2:11" ht="12.75">
      <c r="B24" s="70" t="s">
        <v>28</v>
      </c>
      <c r="C24" s="70"/>
      <c r="D24" s="70"/>
      <c r="E24" s="14">
        <v>31438</v>
      </c>
      <c r="F24" s="14">
        <v>40433</v>
      </c>
      <c r="G24" s="70" t="s">
        <v>25</v>
      </c>
      <c r="H24" s="70"/>
      <c r="I24" s="70"/>
      <c r="J24" s="15">
        <v>392184</v>
      </c>
      <c r="K24" s="15">
        <v>221947</v>
      </c>
    </row>
    <row r="25" spans="2:11" ht="12.75">
      <c r="B25" s="66" t="s">
        <v>29</v>
      </c>
      <c r="C25" s="66"/>
      <c r="D25" s="66"/>
      <c r="E25" s="14">
        <f>+E13+E20</f>
        <v>9103312</v>
      </c>
      <c r="F25" s="14">
        <f>+F13+F20</f>
        <v>9407996</v>
      </c>
      <c r="G25" s="70" t="s">
        <v>27</v>
      </c>
      <c r="H25" s="70"/>
      <c r="I25" s="70"/>
      <c r="J25" s="15">
        <v>1697819</v>
      </c>
      <c r="K25" s="15">
        <v>1794250</v>
      </c>
    </row>
    <row r="26" spans="2:11" ht="12.75">
      <c r="B26" s="66" t="s">
        <v>68</v>
      </c>
      <c r="C26" s="66"/>
      <c r="D26" s="66"/>
      <c r="E26" s="14"/>
      <c r="F26" s="14"/>
      <c r="G26" s="70" t="s">
        <v>30</v>
      </c>
      <c r="H26" s="70"/>
      <c r="I26" s="70"/>
      <c r="J26" s="15"/>
      <c r="K26" s="15"/>
    </row>
    <row r="27" spans="2:11" ht="12.75">
      <c r="B27" s="66" t="s">
        <v>32</v>
      </c>
      <c r="C27" s="66"/>
      <c r="D27" s="66"/>
      <c r="E27" s="14"/>
      <c r="F27" s="14"/>
      <c r="G27" s="67" t="s">
        <v>31</v>
      </c>
      <c r="H27" s="67"/>
      <c r="I27" s="67"/>
      <c r="J27" s="82">
        <f>+J13+J21</f>
        <v>9103312</v>
      </c>
      <c r="K27" s="82">
        <f>+K13+K21</f>
        <v>9407996</v>
      </c>
    </row>
    <row r="28" spans="2:11" ht="12.75">
      <c r="B28" s="66" t="s">
        <v>33</v>
      </c>
      <c r="C28" s="66"/>
      <c r="D28" s="66"/>
      <c r="E28" s="14"/>
      <c r="F28" s="14"/>
      <c r="G28" s="67"/>
      <c r="H28" s="67"/>
      <c r="I28" s="67"/>
      <c r="J28" s="82"/>
      <c r="K28" s="82"/>
    </row>
    <row r="29" spans="2:11" s="3" customFormat="1" ht="12.75">
      <c r="B29" s="1"/>
      <c r="C29" s="1"/>
      <c r="D29" s="1"/>
      <c r="E29" s="1"/>
      <c r="F29" s="1"/>
      <c r="G29" s="76" t="s">
        <v>34</v>
      </c>
      <c r="H29" s="77"/>
      <c r="I29" s="77"/>
      <c r="J29" s="16"/>
      <c r="K29" s="16"/>
    </row>
    <row r="31" spans="2:11" s="12" customFormat="1" ht="12.75">
      <c r="B31" s="78" t="s">
        <v>69</v>
      </c>
      <c r="C31" s="79"/>
      <c r="D31" s="79"/>
      <c r="E31" s="79"/>
      <c r="F31" s="79"/>
      <c r="G31" s="79" t="s">
        <v>35</v>
      </c>
      <c r="H31" s="79"/>
      <c r="I31" s="79"/>
      <c r="J31" s="79"/>
      <c r="K31" s="79"/>
    </row>
    <row r="32" spans="2:11" s="12" customFormat="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68" t="s">
        <v>62</v>
      </c>
      <c r="C33" s="68"/>
      <c r="D33" s="68"/>
      <c r="E33" s="81" t="s">
        <v>8</v>
      </c>
      <c r="F33" s="81" t="s">
        <v>9</v>
      </c>
      <c r="G33" s="61" t="s">
        <v>36</v>
      </c>
      <c r="H33" s="66"/>
      <c r="I33" s="66"/>
      <c r="J33" s="81" t="s">
        <v>8</v>
      </c>
      <c r="K33" s="81" t="s">
        <v>9</v>
      </c>
    </row>
    <row r="34" spans="2:11" ht="12.75">
      <c r="B34" s="68"/>
      <c r="C34" s="68"/>
      <c r="D34" s="68"/>
      <c r="E34" s="81"/>
      <c r="F34" s="81"/>
      <c r="G34" s="66"/>
      <c r="H34" s="66"/>
      <c r="I34" s="66"/>
      <c r="J34" s="81"/>
      <c r="K34" s="81"/>
    </row>
    <row r="35" spans="2:11" ht="12.75">
      <c r="B35" s="68"/>
      <c r="C35" s="68"/>
      <c r="D35" s="68"/>
      <c r="E35" s="81"/>
      <c r="F35" s="81"/>
      <c r="G35" s="70" t="s">
        <v>37</v>
      </c>
      <c r="H35" s="70"/>
      <c r="I35" s="70"/>
      <c r="J35" s="15">
        <v>9148988</v>
      </c>
      <c r="K35" s="15">
        <v>10249337</v>
      </c>
    </row>
    <row r="36" spans="2:11" ht="12.75">
      <c r="B36" s="70" t="s">
        <v>38</v>
      </c>
      <c r="C36" s="70"/>
      <c r="D36" s="70"/>
      <c r="E36" s="14">
        <v>11159319</v>
      </c>
      <c r="F36" s="14">
        <v>10280140</v>
      </c>
      <c r="G36" s="70" t="s">
        <v>41</v>
      </c>
      <c r="H36" s="70"/>
      <c r="I36" s="70"/>
      <c r="J36" s="15">
        <v>9219840</v>
      </c>
      <c r="K36" s="15">
        <v>10144066</v>
      </c>
    </row>
    <row r="37" spans="2:11" ht="12.75">
      <c r="B37" s="70" t="s">
        <v>39</v>
      </c>
      <c r="C37" s="70"/>
      <c r="D37" s="70"/>
      <c r="E37" s="14">
        <v>11171651</v>
      </c>
      <c r="F37" s="14">
        <v>10340934</v>
      </c>
      <c r="G37" s="70" t="s">
        <v>70</v>
      </c>
      <c r="H37" s="70"/>
      <c r="I37" s="70"/>
      <c r="J37" s="15">
        <f>+J35-J36</f>
        <v>-70852</v>
      </c>
      <c r="K37" s="15">
        <f>+K35-K36</f>
        <v>105271</v>
      </c>
    </row>
    <row r="38" spans="2:11" ht="12.75">
      <c r="B38" s="75" t="s">
        <v>40</v>
      </c>
      <c r="C38" s="75"/>
      <c r="D38" s="75"/>
      <c r="E38" s="14">
        <f>+E36-E37</f>
        <v>-12332</v>
      </c>
      <c r="F38" s="14">
        <f>+F36-F37</f>
        <v>-60794</v>
      </c>
      <c r="G38" s="70" t="s">
        <v>45</v>
      </c>
      <c r="H38" s="70"/>
      <c r="I38" s="70"/>
      <c r="J38" s="15">
        <v>423387</v>
      </c>
      <c r="K38" s="15">
        <v>230174</v>
      </c>
    </row>
    <row r="39" spans="2:11" ht="12.75">
      <c r="B39" s="61" t="s">
        <v>71</v>
      </c>
      <c r="C39" s="61"/>
      <c r="D39" s="61"/>
      <c r="E39" s="62"/>
      <c r="F39" s="62"/>
      <c r="G39" s="70" t="s">
        <v>47</v>
      </c>
      <c r="H39" s="70"/>
      <c r="I39" s="70"/>
      <c r="J39" s="15">
        <v>266221</v>
      </c>
      <c r="K39" s="15">
        <v>366036</v>
      </c>
    </row>
    <row r="40" spans="2:11" ht="12.75" customHeight="1">
      <c r="B40" s="61"/>
      <c r="C40" s="61"/>
      <c r="D40" s="61"/>
      <c r="E40" s="62"/>
      <c r="F40" s="62"/>
      <c r="G40" s="69" t="s">
        <v>48</v>
      </c>
      <c r="H40" s="69"/>
      <c r="I40" s="69"/>
      <c r="J40" s="15">
        <v>390606</v>
      </c>
      <c r="K40" s="15">
        <v>75188</v>
      </c>
    </row>
    <row r="41" spans="2:11" ht="25.5" customHeight="1">
      <c r="B41" s="69" t="s">
        <v>42</v>
      </c>
      <c r="C41" s="69"/>
      <c r="D41" s="69"/>
      <c r="E41" s="14">
        <v>227520</v>
      </c>
      <c r="F41" s="14">
        <v>49496</v>
      </c>
      <c r="G41" s="69" t="s">
        <v>50</v>
      </c>
      <c r="H41" s="61"/>
      <c r="I41" s="61"/>
      <c r="J41" s="15">
        <v>538107</v>
      </c>
      <c r="K41" s="15">
        <v>149040</v>
      </c>
    </row>
    <row r="42" spans="2:11" ht="24.75" customHeight="1">
      <c r="B42" s="69" t="s">
        <v>43</v>
      </c>
      <c r="C42" s="69"/>
      <c r="D42" s="69"/>
      <c r="E42" s="14">
        <v>870821</v>
      </c>
      <c r="F42" s="14">
        <v>1276365</v>
      </c>
      <c r="G42" s="69" t="s">
        <v>78</v>
      </c>
      <c r="H42" s="70"/>
      <c r="I42" s="70"/>
      <c r="J42" s="15">
        <f>+J37+J38-J39+J40-J41</f>
        <v>-61187</v>
      </c>
      <c r="K42" s="15">
        <f>+K37+K38-K39+K40-K41</f>
        <v>-104443</v>
      </c>
    </row>
    <row r="43" spans="2:11" ht="26.25" customHeight="1">
      <c r="B43" s="70" t="s">
        <v>40</v>
      </c>
      <c r="C43" s="70"/>
      <c r="D43" s="70"/>
      <c r="E43" s="14">
        <f>+E41-E42</f>
        <v>-643301</v>
      </c>
      <c r="F43" s="14">
        <f>+F41-F42</f>
        <v>-1226869</v>
      </c>
      <c r="G43" s="72" t="s">
        <v>72</v>
      </c>
      <c r="H43" s="73"/>
      <c r="I43" s="74"/>
      <c r="J43" s="15"/>
      <c r="K43" s="15"/>
    </row>
    <row r="44" spans="2:11" ht="12.75" customHeight="1">
      <c r="B44" s="61" t="s">
        <v>73</v>
      </c>
      <c r="C44" s="61"/>
      <c r="D44" s="61"/>
      <c r="E44" s="62"/>
      <c r="F44" s="62"/>
      <c r="G44" s="61" t="s">
        <v>54</v>
      </c>
      <c r="H44" s="61"/>
      <c r="I44" s="61"/>
      <c r="J44" s="71">
        <f>+J42</f>
        <v>-61187</v>
      </c>
      <c r="K44" s="71">
        <f>+K42</f>
        <v>-104443</v>
      </c>
    </row>
    <row r="45" spans="2:11" ht="12.75">
      <c r="B45" s="61"/>
      <c r="C45" s="61"/>
      <c r="D45" s="61"/>
      <c r="E45" s="62"/>
      <c r="F45" s="62"/>
      <c r="G45" s="61"/>
      <c r="H45" s="61"/>
      <c r="I45" s="61"/>
      <c r="J45" s="71"/>
      <c r="K45" s="71"/>
    </row>
    <row r="46" spans="2:11" ht="24.75" customHeight="1">
      <c r="B46" s="69" t="s">
        <v>44</v>
      </c>
      <c r="C46" s="69"/>
      <c r="D46" s="69"/>
      <c r="E46" s="14">
        <v>589889</v>
      </c>
      <c r="F46" s="14">
        <v>385791</v>
      </c>
      <c r="G46" s="66" t="s">
        <v>56</v>
      </c>
      <c r="H46" s="66"/>
      <c r="I46" s="66"/>
      <c r="J46" s="15">
        <f>-(2680-15137)</f>
        <v>12457</v>
      </c>
      <c r="K46" s="15">
        <f>-(178-13042)</f>
        <v>12864</v>
      </c>
    </row>
    <row r="47" spans="2:11" ht="28.5" customHeight="1">
      <c r="B47" s="69" t="s">
        <v>46</v>
      </c>
      <c r="C47" s="69"/>
      <c r="D47" s="69"/>
      <c r="E47" s="14">
        <v>386213</v>
      </c>
      <c r="F47" s="14">
        <v>655698</v>
      </c>
      <c r="G47" s="68" t="s">
        <v>74</v>
      </c>
      <c r="H47" s="67"/>
      <c r="I47" s="67"/>
      <c r="J47" s="15"/>
      <c r="K47" s="15"/>
    </row>
    <row r="48" spans="2:11" ht="16.5" customHeight="1">
      <c r="B48" s="70" t="s">
        <v>40</v>
      </c>
      <c r="C48" s="70"/>
      <c r="D48" s="70"/>
      <c r="E48" s="14">
        <f>+E46-E47</f>
        <v>203676</v>
      </c>
      <c r="F48" s="14">
        <f>+F46-F47</f>
        <v>-269907</v>
      </c>
      <c r="G48" s="67" t="s">
        <v>75</v>
      </c>
      <c r="H48" s="67"/>
      <c r="I48" s="67"/>
      <c r="J48" s="15">
        <f>+J44+J46</f>
        <v>-48730</v>
      </c>
      <c r="K48" s="15">
        <f>+K44+K46</f>
        <v>-91579</v>
      </c>
    </row>
    <row r="49" spans="2:11" ht="34.5" customHeight="1">
      <c r="B49" s="67" t="s">
        <v>49</v>
      </c>
      <c r="C49" s="67"/>
      <c r="D49" s="67"/>
      <c r="E49" s="14">
        <f>+E36+E41+E46</f>
        <v>11976728</v>
      </c>
      <c r="F49" s="14">
        <f>+F36+F41+F46</f>
        <v>10715427</v>
      </c>
      <c r="G49" s="68" t="s">
        <v>79</v>
      </c>
      <c r="H49" s="67"/>
      <c r="I49" s="67"/>
      <c r="J49" s="15"/>
      <c r="K49" s="15"/>
    </row>
    <row r="50" spans="2:11" ht="35.25" customHeight="1">
      <c r="B50" s="67" t="s">
        <v>51</v>
      </c>
      <c r="C50" s="67"/>
      <c r="D50" s="67"/>
      <c r="E50" s="14">
        <f>+E37+E42+E47</f>
        <v>12428685</v>
      </c>
      <c r="F50" s="14">
        <f>+F37+F42+F47</f>
        <v>12272997</v>
      </c>
      <c r="G50" s="61" t="s">
        <v>76</v>
      </c>
      <c r="H50" s="66"/>
      <c r="I50" s="66"/>
      <c r="J50" s="15"/>
      <c r="K50" s="15"/>
    </row>
    <row r="51" spans="2:11" ht="18" customHeight="1">
      <c r="B51" s="66" t="s">
        <v>52</v>
      </c>
      <c r="C51" s="66"/>
      <c r="D51" s="66"/>
      <c r="E51" s="14">
        <f>+E49-E50</f>
        <v>-451957</v>
      </c>
      <c r="F51" s="14">
        <f>+F49-F50</f>
        <v>-1557570</v>
      </c>
      <c r="G51" s="66" t="s">
        <v>77</v>
      </c>
      <c r="H51" s="66"/>
      <c r="I51" s="66"/>
      <c r="J51" s="15"/>
      <c r="K51" s="15"/>
    </row>
    <row r="52" spans="2:11" ht="15" customHeight="1">
      <c r="B52" s="61" t="s">
        <v>53</v>
      </c>
      <c r="C52" s="61"/>
      <c r="D52" s="61"/>
      <c r="E52" s="62">
        <v>2603307</v>
      </c>
      <c r="F52" s="62">
        <v>2307343</v>
      </c>
      <c r="G52" s="66" t="s">
        <v>58</v>
      </c>
      <c r="H52" s="66"/>
      <c r="I52" s="66"/>
      <c r="J52" s="15"/>
      <c r="K52" s="15"/>
    </row>
    <row r="53" spans="2:11" ht="28.5" customHeight="1">
      <c r="B53" s="61"/>
      <c r="C53" s="61"/>
      <c r="D53" s="61"/>
      <c r="E53" s="62"/>
      <c r="F53" s="62"/>
      <c r="G53" s="61" t="s">
        <v>59</v>
      </c>
      <c r="H53" s="66"/>
      <c r="I53" s="66"/>
      <c r="J53" s="15"/>
      <c r="K53" s="15"/>
    </row>
    <row r="54" spans="2:11" ht="24" customHeight="1">
      <c r="B54" s="61" t="s">
        <v>55</v>
      </c>
      <c r="C54" s="61"/>
      <c r="D54" s="61"/>
      <c r="E54" s="62">
        <f>179666-23673</f>
        <v>155993</v>
      </c>
      <c r="F54" s="62">
        <f>209116-285850</f>
        <v>-76734</v>
      </c>
      <c r="G54" s="64"/>
      <c r="H54" s="65"/>
      <c r="I54" s="65"/>
      <c r="J54" s="17"/>
      <c r="K54" s="17"/>
    </row>
    <row r="55" spans="2:6" ht="22.5" customHeight="1">
      <c r="B55" s="61"/>
      <c r="C55" s="61"/>
      <c r="D55" s="61"/>
      <c r="E55" s="62"/>
      <c r="F55" s="62"/>
    </row>
    <row r="56" spans="2:6" ht="12.75">
      <c r="B56" s="61" t="s">
        <v>57</v>
      </c>
      <c r="C56" s="61"/>
      <c r="D56" s="61"/>
      <c r="E56" s="62">
        <f>+E51+E52+E54</f>
        <v>2307343</v>
      </c>
      <c r="F56" s="62">
        <f>+F51+F52+F54</f>
        <v>673039</v>
      </c>
    </row>
    <row r="57" spans="2:6" ht="12.75">
      <c r="B57" s="61"/>
      <c r="C57" s="61"/>
      <c r="D57" s="61"/>
      <c r="E57" s="62"/>
      <c r="F57" s="62"/>
    </row>
    <row r="58" ht="14.25" customHeight="1"/>
    <row r="59" spans="1:11" s="12" customFormat="1" ht="12.75">
      <c r="A59" s="63" t="s">
        <v>60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="12" customFormat="1" ht="7.5" customHeight="1"/>
    <row r="61" spans="1:11" s="20" customFormat="1" ht="12" customHeight="1">
      <c r="A61" s="12"/>
      <c r="B61" s="18"/>
      <c r="C61" s="19"/>
      <c r="D61" s="96">
        <v>2005</v>
      </c>
      <c r="E61" s="97"/>
      <c r="F61" s="97"/>
      <c r="G61" s="98"/>
      <c r="H61" s="96">
        <v>2006</v>
      </c>
      <c r="I61" s="97"/>
      <c r="J61" s="97"/>
      <c r="K61" s="98"/>
    </row>
    <row r="62" spans="2:11" s="20" customFormat="1" ht="27.75" customHeight="1" hidden="1">
      <c r="B62" s="21"/>
      <c r="C62" s="22"/>
      <c r="D62" s="23"/>
      <c r="E62" s="24"/>
      <c r="F62" s="24"/>
      <c r="G62" s="25"/>
      <c r="H62" s="23"/>
      <c r="I62" s="24"/>
      <c r="J62" s="24"/>
      <c r="K62" s="25"/>
    </row>
    <row r="63" spans="2:11" s="20" customFormat="1" ht="27.75" customHeight="1">
      <c r="B63" s="26"/>
      <c r="C63" s="27"/>
      <c r="D63" s="28" t="s">
        <v>83</v>
      </c>
      <c r="E63" s="28" t="s">
        <v>84</v>
      </c>
      <c r="F63" s="28" t="s">
        <v>85</v>
      </c>
      <c r="G63" s="28" t="s">
        <v>86</v>
      </c>
      <c r="H63" s="28" t="s">
        <v>83</v>
      </c>
      <c r="I63" s="28" t="s">
        <v>84</v>
      </c>
      <c r="J63" s="28" t="s">
        <v>85</v>
      </c>
      <c r="K63" s="28" t="s">
        <v>86</v>
      </c>
    </row>
    <row r="64" spans="1:11" ht="21.75" customHeight="1">
      <c r="A64" s="20"/>
      <c r="B64" s="29" t="s">
        <v>87</v>
      </c>
      <c r="C64" s="29"/>
      <c r="D64" s="30">
        <v>4867544</v>
      </c>
      <c r="E64" s="30"/>
      <c r="F64" s="30"/>
      <c r="G64" s="30">
        <f>+D64+E64-F64</f>
        <v>4867544</v>
      </c>
      <c r="H64" s="30">
        <f>+G64</f>
        <v>4867544</v>
      </c>
      <c r="I64" s="30">
        <v>376096</v>
      </c>
      <c r="J64" s="30"/>
      <c r="K64" s="30">
        <f>+H64+I64-J64</f>
        <v>5243640</v>
      </c>
    </row>
    <row r="65" spans="2:11" ht="21.75" customHeight="1">
      <c r="B65" s="29" t="s">
        <v>88</v>
      </c>
      <c r="C65" s="29"/>
      <c r="D65" s="30">
        <v>8171</v>
      </c>
      <c r="E65" s="30"/>
      <c r="F65" s="30">
        <v>500</v>
      </c>
      <c r="G65" s="30">
        <f aca="true" t="shared" si="0" ref="G65:G72">+D65+E65-F65</f>
        <v>7671</v>
      </c>
      <c r="H65" s="30">
        <f>+G65</f>
        <v>7671</v>
      </c>
      <c r="I65" s="30"/>
      <c r="J65" s="30"/>
      <c r="K65" s="30">
        <f aca="true" t="shared" si="1" ref="K65:K71">+H65+I65-J65</f>
        <v>7671</v>
      </c>
    </row>
    <row r="66" spans="2:11" ht="30" customHeight="1">
      <c r="B66" s="29" t="s">
        <v>89</v>
      </c>
      <c r="C66" s="29"/>
      <c r="D66" s="30"/>
      <c r="E66" s="30"/>
      <c r="F66" s="30"/>
      <c r="G66" s="30">
        <f t="shared" si="0"/>
        <v>0</v>
      </c>
      <c r="H66" s="30"/>
      <c r="I66" s="30"/>
      <c r="J66" s="30"/>
      <c r="K66" s="30">
        <f t="shared" si="1"/>
        <v>0</v>
      </c>
    </row>
    <row r="67" spans="2:11" ht="21.75" customHeight="1">
      <c r="B67" s="29" t="s">
        <v>90</v>
      </c>
      <c r="C67" s="29"/>
      <c r="D67" s="30">
        <v>34001</v>
      </c>
      <c r="E67" s="30"/>
      <c r="F67" s="30">
        <v>22264</v>
      </c>
      <c r="G67" s="30">
        <f t="shared" si="0"/>
        <v>11737</v>
      </c>
      <c r="H67" s="30">
        <f>+G67</f>
        <v>11737</v>
      </c>
      <c r="I67" s="30">
        <v>14808</v>
      </c>
      <c r="J67" s="30"/>
      <c r="K67" s="30">
        <f t="shared" si="1"/>
        <v>26545</v>
      </c>
    </row>
    <row r="68" spans="2:11" ht="21.75" customHeight="1">
      <c r="B68" s="29" t="s">
        <v>91</v>
      </c>
      <c r="C68" s="29"/>
      <c r="D68" s="30">
        <v>1302366</v>
      </c>
      <c r="E68" s="30"/>
      <c r="F68" s="30"/>
      <c r="G68" s="30">
        <f t="shared" si="0"/>
        <v>1302366</v>
      </c>
      <c r="H68" s="30">
        <f>+G68</f>
        <v>1302366</v>
      </c>
      <c r="I68" s="30">
        <v>114188</v>
      </c>
      <c r="J68" s="30">
        <v>93282</v>
      </c>
      <c r="K68" s="30">
        <f t="shared" si="1"/>
        <v>1323272</v>
      </c>
    </row>
    <row r="69" spans="2:11" ht="21.75" customHeight="1">
      <c r="B69" s="29" t="s">
        <v>92</v>
      </c>
      <c r="C69" s="29"/>
      <c r="D69" s="30"/>
      <c r="E69" s="31">
        <v>16302</v>
      </c>
      <c r="F69" s="31"/>
      <c r="G69" s="30">
        <f t="shared" si="0"/>
        <v>16302</v>
      </c>
      <c r="H69" s="31">
        <f>+G69</f>
        <v>16302</v>
      </c>
      <c r="I69" s="31">
        <v>28538</v>
      </c>
      <c r="J69" s="31"/>
      <c r="K69" s="30">
        <f t="shared" si="1"/>
        <v>44840</v>
      </c>
    </row>
    <row r="70" spans="2:11" ht="21.75" customHeight="1">
      <c r="B70" s="29" t="s">
        <v>93</v>
      </c>
      <c r="C70" s="29"/>
      <c r="D70" s="30">
        <v>1117179</v>
      </c>
      <c r="E70" s="31"/>
      <c r="F70" s="31">
        <v>348150</v>
      </c>
      <c r="G70" s="30">
        <f t="shared" si="0"/>
        <v>769029</v>
      </c>
      <c r="H70" s="31">
        <f>+G70</f>
        <v>769029</v>
      </c>
      <c r="I70" s="31">
        <v>134256</v>
      </c>
      <c r="J70" s="31">
        <v>48730</v>
      </c>
      <c r="K70" s="30">
        <f t="shared" si="1"/>
        <v>854555</v>
      </c>
    </row>
    <row r="71" spans="2:11" ht="21.75" customHeight="1">
      <c r="B71" s="29" t="s">
        <v>94</v>
      </c>
      <c r="C71" s="29"/>
      <c r="D71" s="32"/>
      <c r="E71" s="31">
        <v>48730</v>
      </c>
      <c r="F71" s="31"/>
      <c r="G71" s="30">
        <f t="shared" si="0"/>
        <v>48730</v>
      </c>
      <c r="H71" s="31">
        <f>+G71</f>
        <v>48730</v>
      </c>
      <c r="I71" s="33">
        <v>196061</v>
      </c>
      <c r="J71" s="31">
        <v>48730</v>
      </c>
      <c r="K71" s="30">
        <f t="shared" si="1"/>
        <v>196061</v>
      </c>
    </row>
    <row r="72" spans="2:11" ht="21.75" customHeight="1">
      <c r="B72" s="29" t="s">
        <v>95</v>
      </c>
      <c r="C72" s="29"/>
      <c r="D72" s="32"/>
      <c r="E72" s="31"/>
      <c r="F72" s="31"/>
      <c r="G72" s="34">
        <f t="shared" si="0"/>
        <v>0</v>
      </c>
      <c r="H72" s="31"/>
      <c r="I72" s="31">
        <v>53</v>
      </c>
      <c r="J72" s="31"/>
      <c r="K72" s="30">
        <f>+H72+I72-J72</f>
        <v>53</v>
      </c>
    </row>
    <row r="73" spans="2:11" ht="21.75" customHeight="1">
      <c r="B73" s="29" t="s">
        <v>96</v>
      </c>
      <c r="C73" s="29"/>
      <c r="D73" s="30">
        <f>+D64+D65+D67+D68+D70</f>
        <v>7329261</v>
      </c>
      <c r="E73" s="31">
        <v>32428</v>
      </c>
      <c r="F73" s="31">
        <f>+F65+F67+F70</f>
        <v>370914</v>
      </c>
      <c r="G73" s="30">
        <f>+G64+G65+G67+G68+G69+G70-G71</f>
        <v>6925919</v>
      </c>
      <c r="H73" s="30">
        <f>+H64+H65+H67+H68+H69+H70-H71</f>
        <v>6925919</v>
      </c>
      <c r="I73" s="30">
        <f>+I64+I65+I67+I68+I69+I70-I71-I72</f>
        <v>471772</v>
      </c>
      <c r="J73" s="30">
        <f>+J64+J65+J67+J68+J69+J70-J71</f>
        <v>93282</v>
      </c>
      <c r="K73" s="30">
        <f>+H73+I73-J73</f>
        <v>7304409</v>
      </c>
    </row>
    <row r="74" spans="1:11" ht="31.5" customHeight="1">
      <c r="A74" s="35"/>
      <c r="B74" s="29" t="s">
        <v>98</v>
      </c>
      <c r="C74" s="29"/>
      <c r="D74" s="32"/>
      <c r="E74" s="31"/>
      <c r="F74" s="31"/>
      <c r="G74" s="31"/>
      <c r="H74" s="31"/>
      <c r="I74" s="31"/>
      <c r="J74" s="31"/>
      <c r="K74" s="31"/>
    </row>
    <row r="75" spans="1:11" s="20" customFormat="1" ht="20.25" customHeight="1">
      <c r="A75" s="56"/>
      <c r="B75" s="56"/>
      <c r="C75" s="36"/>
      <c r="D75" s="37"/>
      <c r="E75" s="37"/>
      <c r="F75" s="38"/>
      <c r="G75" s="38"/>
      <c r="H75" s="37"/>
      <c r="I75" s="37"/>
      <c r="J75" s="37"/>
      <c r="K75" s="37"/>
    </row>
    <row r="76" s="20" customFormat="1" ht="11.25" customHeight="1">
      <c r="J76" s="39"/>
    </row>
    <row r="77" spans="1:11" ht="66.75" customHeight="1">
      <c r="A77" s="20"/>
      <c r="B77" s="57" t="s">
        <v>104</v>
      </c>
      <c r="C77" s="58"/>
      <c r="D77" s="58"/>
      <c r="E77" s="58"/>
      <c r="F77" s="58"/>
      <c r="G77" s="58"/>
      <c r="H77" s="58"/>
      <c r="I77" s="58"/>
      <c r="J77" s="58"/>
      <c r="K77" s="58"/>
    </row>
    <row r="78" spans="1:11" s="10" customFormat="1" ht="8.25" customHeight="1">
      <c r="A78" s="1"/>
      <c r="B78" s="40"/>
      <c r="C78" s="41"/>
      <c r="D78" s="41"/>
      <c r="E78" s="41"/>
      <c r="F78" s="41"/>
      <c r="G78" s="41"/>
      <c r="H78" s="41"/>
      <c r="I78" s="41"/>
      <c r="J78" s="41"/>
      <c r="K78" s="41"/>
    </row>
    <row r="79" spans="1:11" s="42" customFormat="1" ht="39" customHeight="1">
      <c r="A79" s="10"/>
      <c r="B79" s="59" t="s">
        <v>97</v>
      </c>
      <c r="C79" s="60"/>
      <c r="D79" s="60"/>
      <c r="E79" s="60"/>
      <c r="F79" s="60"/>
      <c r="G79" s="60"/>
      <c r="H79" s="60"/>
      <c r="I79" s="60"/>
      <c r="J79" s="60"/>
      <c r="K79" s="60"/>
    </row>
    <row r="80" spans="1:11" ht="12.75">
      <c r="A80" s="42"/>
      <c r="B80" s="54" t="s">
        <v>105</v>
      </c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12.75"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2:11" ht="12.75"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2:11" ht="12.75"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2:11" ht="12.75"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2:11" ht="12.75"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2:11" ht="2.25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2:11" ht="3.75" customHeight="1"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2:11" s="2" customFormat="1" ht="24.75" customHeight="1">
      <c r="B88" s="48" t="s">
        <v>81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2:11" ht="12.75">
      <c r="B89" s="50" t="s">
        <v>106</v>
      </c>
      <c r="C89" s="51"/>
      <c r="D89" s="51"/>
      <c r="E89" s="51"/>
      <c r="F89" s="51"/>
      <c r="G89" s="51"/>
      <c r="H89" s="51"/>
      <c r="I89" s="51"/>
      <c r="J89" s="51"/>
      <c r="K89" s="51"/>
    </row>
    <row r="90" spans="2:11" ht="14.25" customHeight="1"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2:11" ht="9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2:11" s="42" customFormat="1" ht="12.75">
      <c r="B92" s="4"/>
      <c r="C92" s="4"/>
      <c r="D92" s="4"/>
      <c r="E92" s="4"/>
      <c r="F92" s="44"/>
      <c r="G92" s="4"/>
      <c r="H92" s="52" t="s">
        <v>61</v>
      </c>
      <c r="I92" s="53"/>
      <c r="J92" s="53"/>
      <c r="K92" s="53"/>
    </row>
    <row r="93" spans="2:11" ht="12.75">
      <c r="B93" s="4"/>
      <c r="C93" s="4"/>
      <c r="D93" s="4"/>
      <c r="E93" s="4"/>
      <c r="F93" s="44"/>
      <c r="G93" s="4"/>
      <c r="H93" s="47" t="s">
        <v>101</v>
      </c>
      <c r="I93" s="47"/>
      <c r="J93" s="47"/>
      <c r="K93" s="47"/>
    </row>
    <row r="94" spans="2:11" ht="9" customHeight="1">
      <c r="B94" s="4"/>
      <c r="C94" s="4"/>
      <c r="D94" s="4"/>
      <c r="E94" s="4"/>
      <c r="F94" s="44"/>
      <c r="G94" s="4"/>
      <c r="H94" s="45"/>
      <c r="I94" s="45"/>
      <c r="J94" s="45"/>
      <c r="K94" s="45"/>
    </row>
    <row r="95" spans="2:11" ht="12.75"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2:11" ht="12.75"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2:11" ht="24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2:11" ht="65.25" customHeight="1">
      <c r="B98" s="46"/>
      <c r="C98" s="46"/>
      <c r="D98" s="46"/>
      <c r="E98" s="46"/>
      <c r="F98" s="46"/>
      <c r="G98" s="46"/>
      <c r="H98" s="46"/>
      <c r="I98" s="46"/>
      <c r="J98" s="46"/>
      <c r="K98" s="46"/>
    </row>
  </sheetData>
  <mergeCells count="120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5:K98"/>
    <mergeCell ref="H93:K93"/>
    <mergeCell ref="B88:K88"/>
    <mergeCell ref="B89:K90"/>
    <mergeCell ref="H92:K92"/>
  </mergeCells>
  <printOptions/>
  <pageMargins left="0.71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  <ignoredErrors>
    <ignoredError sqref="J6" numberStoredAsText="1"/>
    <ignoredError sqref="I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2007-07-11T14:10:13Z</cp:lastPrinted>
  <dcterms:created xsi:type="dcterms:W3CDTF">2007-02-12T13:02:25Z</dcterms:created>
  <dcterms:modified xsi:type="dcterms:W3CDTF">2007-07-18T13:10:12Z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