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2"/>
  </bookViews>
  <sheets>
    <sheet name="2004-2005" sheetId="1" r:id="rId1"/>
    <sheet name="2005-2006" sheetId="2" r:id="rId2"/>
    <sheet name="Privredna drustva" sheetId="3" r:id="rId3"/>
  </sheets>
  <definedNames>
    <definedName name="Z_6A6D1CB1_D3D8_4871_80DF_410E2F633CC0_.wvu.Rows" localSheetId="2" hidden="1">'Privredna drustva'!$62:$62</definedName>
  </definedNames>
  <calcPr fullCalcOnLoad="1"/>
</workbook>
</file>

<file path=xl/sharedStrings.xml><?xml version="1.0" encoding="utf-8"?>
<sst xmlns="http://schemas.openxmlformats.org/spreadsheetml/2006/main" count="267" uniqueCount="202">
  <si>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</si>
  <si>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</si>
  <si>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</si>
  <si>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</si>
  <si>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</si>
  <si>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</si>
  <si>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</si>
  <si>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</si>
  <si>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</si>
  <si>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</si>
  <si>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</si>
  <si>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</si>
  <si>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</si>
  <si>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</si>
  <si>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</si>
  <si>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</si>
  <si>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</si>
  <si>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</si>
  <si>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</si>
  <si>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</si>
  <si>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</si>
  <si>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</si>
  <si>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</si>
  <si>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</si>
  <si>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</si>
  <si>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</si>
  <si>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</si>
  <si>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</si>
  <si>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</si>
  <si>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</si>
  <si>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</si>
  <si>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</si>
  <si>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</si>
  <si>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</si>
  <si>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</si>
  <si>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</si>
  <si>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</si>
  <si>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</si>
  <si>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</si>
  <si>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</si>
  <si>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</si>
  <si>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</si>
  <si>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</si>
  <si>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</si>
  <si>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</si>
  <si>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</si>
  <si>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</si>
  <si>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</si>
  <si>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</si>
  <si>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</si>
  <si>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</si>
  <si>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</si>
  <si>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</si>
  <si>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</si>
  <si>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</si>
  <si>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</si>
  <si>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</si>
  <si>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</si>
  <si>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</si>
  <si>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</si>
  <si>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</si>
  <si>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</si>
  <si>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</si>
  <si>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</si>
  <si>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</si>
  <si>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</si>
  <si>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</si>
  <si>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</si>
  <si>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</si>
  <si>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</si>
  <si>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</si>
  <si>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</si>
  <si>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</si>
  <si>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</si>
  <si>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</si>
  <si>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</si>
  <si>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</si>
  <si>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</si>
  <si>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</si>
  <si>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</si>
  <si>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</si>
  <si>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</si>
  <si>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</si>
  <si>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</si>
  <si>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</si>
  <si>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</si>
  <si>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</si>
  <si>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</si>
  <si>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</si>
  <si>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</si>
  <si>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</si>
  <si>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</si>
  <si>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</si>
  <si>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</si>
  <si>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</si>
  <si>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</si>
  <si>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</si>
  <si>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A. Prihodi i rashodi:</t>
  </si>
  <si>
    <t>31.12.2005.</t>
  </si>
  <si>
    <r>
      <t>UKUPNI PRIHODI</t>
    </r>
    <r>
      <rPr>
        <sz val="9"/>
        <rFont val="Verdana"/>
        <family val="2"/>
      </rPr>
      <t>:</t>
    </r>
  </si>
  <si>
    <t>Poslovni prihodi:</t>
  </si>
  <si>
    <t>- Prihodi od prodaje</t>
  </si>
  <si>
    <t>- Prihodi do aktiviranja učinaka</t>
  </si>
  <si>
    <t>- Povećanje vredn. zaliha učinaka</t>
  </si>
  <si>
    <t>- Smanjenje vredn. zaliha učinaka</t>
  </si>
  <si>
    <t>- Ostali poslovni prihodi</t>
  </si>
  <si>
    <t xml:space="preserve">Finansijski prihodi </t>
  </si>
  <si>
    <t>Ostali prihodi</t>
  </si>
  <si>
    <r>
      <t>UKUPNI RASHODI</t>
    </r>
    <r>
      <rPr>
        <sz val="9"/>
        <rFont val="Verdana"/>
        <family val="2"/>
      </rPr>
      <t>:</t>
    </r>
  </si>
  <si>
    <t>Poslovni rashodi</t>
  </si>
  <si>
    <t>- Nabavna vrednost prodate robe</t>
  </si>
  <si>
    <t>- Troškovi materijala</t>
  </si>
  <si>
    <t>- Trošk. zarada, i ostali lič.rashodi</t>
  </si>
  <si>
    <t>- Trošk. amortizacije i rezervisanja</t>
  </si>
  <si>
    <t>-  Ostali poslovni rashodi</t>
  </si>
  <si>
    <t xml:space="preserve">Finansijski rashodi </t>
  </si>
  <si>
    <t>Ostali rashodi</t>
  </si>
  <si>
    <t>DOBITAK (GUBITAK) IZ REDOVNOG POSLOVANJA PRE OPOREZIVANJA</t>
  </si>
  <si>
    <t>NETO DOBITAK (GUBITAK) POSLOVANJA KOJI SE OBUSTAVLJA</t>
  </si>
  <si>
    <t>DOBITAK (GUBITAK) PRE OPOREZIVANJA</t>
  </si>
  <si>
    <t>POREZ NA DOBITAK</t>
  </si>
  <si>
    <t>Poreski rashodi perioda</t>
  </si>
  <si>
    <t>Odloženi poreski rashodi perioda</t>
  </si>
  <si>
    <t>Odloženi poreski prihodi perioda</t>
  </si>
  <si>
    <t>Isplaćena lična primanja poslodavcu</t>
  </si>
  <si>
    <t>NETO DOBITAK (GUBITAK):</t>
  </si>
  <si>
    <t xml:space="preserve">Neto dobitak koji pripada manjinskim ulagačima </t>
  </si>
  <si>
    <t>Neto dobitak koji pripada vlasni-cima matičnog pravnog lica</t>
  </si>
  <si>
    <t xml:space="preserve">I zarada po akciji </t>
  </si>
  <si>
    <t xml:space="preserve">1. Osnovna zarada </t>
  </si>
  <si>
    <t>2. Umanjena zarada po akciji</t>
  </si>
  <si>
    <t>B. Aktiva i pasiva:</t>
  </si>
  <si>
    <r>
      <t>UKUPNA AKTIVA</t>
    </r>
    <r>
      <rPr>
        <sz val="9"/>
        <rFont val="Verdana"/>
        <family val="2"/>
      </rPr>
      <t>:</t>
    </r>
  </si>
  <si>
    <t>Stalna imovina</t>
  </si>
  <si>
    <t>Neuplaćeni upisani kapital</t>
  </si>
  <si>
    <t>Goodwill</t>
  </si>
  <si>
    <t>Nematerijalna ulaganja</t>
  </si>
  <si>
    <t>Nekretnine, postroj.oprema i biol. sred.</t>
  </si>
  <si>
    <t>Dugoročni finansijski plasmani</t>
  </si>
  <si>
    <t xml:space="preserve">                       </t>
  </si>
  <si>
    <t>Učešća u kapitalu</t>
  </si>
  <si>
    <t>Ostali dugoročni fin. plasmani</t>
  </si>
  <si>
    <t>Obrtna imovina</t>
  </si>
  <si>
    <t xml:space="preserve">    </t>
  </si>
  <si>
    <t>Zalihe</t>
  </si>
  <si>
    <t>Stalna sredstva namenjena prodaji i sred. poslovanja koje se obustavlja</t>
  </si>
  <si>
    <t>Krakor. potraž., plasmani i gotovina</t>
  </si>
  <si>
    <t>Odložena poreska sredstva</t>
  </si>
  <si>
    <t>Poslovna imovina</t>
  </si>
  <si>
    <t>Gubitak iznad visine kapitala</t>
  </si>
  <si>
    <t>Vanbilansna  aktiva</t>
  </si>
  <si>
    <r>
      <t>UKUPNA PASIVA</t>
    </r>
    <r>
      <rPr>
        <sz val="9"/>
        <rFont val="Verdana"/>
        <family val="2"/>
      </rPr>
      <t>:</t>
    </r>
  </si>
  <si>
    <t>Trajni kapital:</t>
  </si>
  <si>
    <t>osnovni kapital</t>
  </si>
  <si>
    <t>neuplaćeni upisani kapital</t>
  </si>
  <si>
    <t xml:space="preserve">rezerve </t>
  </si>
  <si>
    <t xml:space="preserve">revalorizacione rezerve </t>
  </si>
  <si>
    <t>neraspoređena dobit</t>
  </si>
  <si>
    <t>gubitak</t>
  </si>
  <si>
    <t>otkupljene sopstene akcije</t>
  </si>
  <si>
    <t>Dugoročna rezervisanja i obaveze</t>
  </si>
  <si>
    <t>Dugoročna rezervisanja</t>
  </si>
  <si>
    <t>Dugoročne obaveze</t>
  </si>
  <si>
    <t>Dugoročni krediti</t>
  </si>
  <si>
    <t>Ostale dugoročne obaveze</t>
  </si>
  <si>
    <t>Kratkoročne obaveze</t>
  </si>
  <si>
    <t>Kratkoročne finansijs. obaveze</t>
  </si>
  <si>
    <t>Obaveze po osnovu sred. namenjenih prodaji i sred. poslovanja koja se obustavlja</t>
  </si>
  <si>
    <t>Obaveze iz poslovanja</t>
  </si>
  <si>
    <t>Ostale kratkoročne obaveze i pas. vr. ogranič.</t>
  </si>
  <si>
    <t xml:space="preserve">Obaveze po osnovu PDV i ostalih jav. prihoda </t>
  </si>
  <si>
    <t>Obav. po osn.poreza na dobitak</t>
  </si>
  <si>
    <t>Odložene poreske obaveze</t>
  </si>
  <si>
    <t>Vanbilansna pasiva</t>
  </si>
  <si>
    <t>31.12.2004.</t>
  </si>
  <si>
    <t>-  Prihodi do aktivirnja učinaka</t>
  </si>
  <si>
    <t>-  Povećanje vrednosti zaliha učinaka</t>
  </si>
  <si>
    <t>- Smanjenje vrednosti zaliha učinaka</t>
  </si>
  <si>
    <t>-  Ostali poslovni prihodi</t>
  </si>
  <si>
    <t>Vanredni prihodi</t>
  </si>
  <si>
    <t>- Troškovi zarada, i ostali lični rashodi</t>
  </si>
  <si>
    <t>- Troškovi amortizacije i rezervisanja</t>
  </si>
  <si>
    <t>- Ostali poslovni rashodi</t>
  </si>
  <si>
    <t>Vanredni rashodi</t>
  </si>
  <si>
    <t>DOBITAK (GUBITAK)</t>
  </si>
  <si>
    <t>Porez na dobit</t>
  </si>
  <si>
    <t>Nekretnine, postoj. oprema i biol. sredstva</t>
  </si>
  <si>
    <t>Krakoroč. potraživanja, plasmani i gotovina</t>
  </si>
  <si>
    <t>Kratkoročne finansijske obaveze</t>
  </si>
  <si>
    <t>Obaveze po osn.PDV i ost.jav. prih.</t>
  </si>
  <si>
    <t>Ostale kratk.obaveze i pas. vr. ogr.</t>
  </si>
  <si>
    <t>-</t>
  </si>
  <si>
    <r>
      <t>Г</t>
    </r>
    <r>
      <rPr>
        <b/>
        <sz val="10"/>
        <rFont val="Arial"/>
        <family val="0"/>
      </rPr>
      <t xml:space="preserve">. </t>
    </r>
    <r>
      <rPr>
        <b/>
        <sz val="8"/>
        <rFont val="Arial"/>
        <family val="2"/>
      </rPr>
      <t>ВАНБИЛАНСНА ПАСИВА</t>
    </r>
  </si>
  <si>
    <t>*ИЗВОД ИЗ ФИНАНСИЈСКИХ ИЗВЕШТАЈА ЗА 2006. ГОДИНУ</t>
  </si>
  <si>
    <t>31.12.2006.</t>
  </si>
  <si>
    <t>АКЦИОНАРСКО ДРУШТВО  "ДУВАНКООП"  БАЧКА ПАЛАНКА</t>
  </si>
  <si>
    <t>А Д     "ДУВАНКООП " Б.ПАЛАНКА</t>
  </si>
  <si>
    <t>ТРГ ОСЛОБОЂЕЊА БР. 8</t>
  </si>
  <si>
    <t>08040770</t>
  </si>
  <si>
    <r>
      <t xml:space="preserve">III ЗАКЉУЧНО МИШЉЕЊЕ РЕВИЗОРА </t>
    </r>
    <r>
      <rPr>
        <sz val="8"/>
        <rFont val="Arial"/>
        <family val="0"/>
      </rPr>
      <t xml:space="preserve">.
</t>
    </r>
  </si>
  <si>
    <t>Сваког радног дана у просторијама правне службе А.Д."ДУВАНКООП"  Трг Ослобођења бр. 8  БАЧКА ПАЛАНКА</t>
  </si>
  <si>
    <t>ЉУБОМИР МИХАЉЕВИЋ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</si>
</sst>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6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 wrapText="1"/>
    </xf>
    <xf numFmtId="0" fontId="12" fillId="0" borderId="15" xfId="0" applyFont="1" applyBorder="1" applyAlignment="1">
      <alignment vertical="top" wrapText="1"/>
    </xf>
    <xf numFmtId="0" fontId="0" fillId="0" borderId="0" xfId="0" applyAlignment="1">
      <alignment horizontal="left" vertical="center"/>
    </xf>
    <xf numFmtId="3" fontId="12" fillId="0" borderId="15" xfId="0" applyNumberFormat="1" applyFont="1" applyBorder="1" applyAlignment="1">
      <alignment horizontal="right" wrapText="1"/>
    </xf>
    <xf numFmtId="0" fontId="12" fillId="0" borderId="15" xfId="0" applyFont="1" applyBorder="1" applyAlignment="1">
      <alignment horizontal="right" wrapText="1"/>
    </xf>
    <xf numFmtId="3" fontId="11" fillId="0" borderId="15" xfId="0" applyNumberFormat="1" applyFont="1" applyBorder="1" applyAlignment="1">
      <alignment horizontal="right" wrapText="1"/>
    </xf>
    <xf numFmtId="0" fontId="11" fillId="0" borderId="15" xfId="0" applyFont="1" applyBorder="1" applyAlignment="1">
      <alignment horizontal="right" wrapText="1"/>
    </xf>
    <xf numFmtId="0" fontId="11" fillId="0" borderId="15" xfId="0" applyFont="1" applyBorder="1" applyAlignment="1">
      <alignment horizontal="right" wrapText="1" indent="1"/>
    </xf>
    <xf numFmtId="0" fontId="13" fillId="0" borderId="15" xfId="0" applyFont="1" applyBorder="1" applyAlignment="1">
      <alignment horizontal="right" wrapText="1"/>
    </xf>
    <xf numFmtId="3" fontId="1" fillId="0" borderId="10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4" fillId="0" borderId="15" xfId="0" applyFont="1" applyBorder="1" applyAlignment="1">
      <alignment horizontal="center" wrapText="1"/>
    </xf>
    <xf numFmtId="0" fontId="15" fillId="0" borderId="15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" fillId="0" borderId="16" xfId="0" applyFont="1" applyFill="1" applyBorder="1" applyAlignment="1">
      <alignment horizontal="center" vertical="center"/>
    </xf>
    <xf numFmtId="3" fontId="1" fillId="0" borderId="16" xfId="0" applyNumberFormat="1" applyFont="1" applyBorder="1" applyAlignment="1">
      <alignment horizontal="right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1" fillId="0" borderId="19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6" fillId="0" borderId="26" xfId="0" applyFont="1" applyBorder="1" applyAlignment="1">
      <alignment horizontal="center" vertical="top" wrapText="1"/>
    </xf>
    <xf numFmtId="0" fontId="0" fillId="0" borderId="27" xfId="0" applyBorder="1" applyAlignment="1">
      <alignment horizontal="center" vertical="top"/>
    </xf>
    <xf numFmtId="0" fontId="6" fillId="0" borderId="16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left" vertical="top" wrapText="1"/>
    </xf>
    <xf numFmtId="3" fontId="1" fillId="0" borderId="16" xfId="0" applyNumberFormat="1" applyFont="1" applyBorder="1" applyAlignment="1">
      <alignment horizontal="right" vertical="center" wrapText="1"/>
    </xf>
    <xf numFmtId="3" fontId="1" fillId="0" borderId="16" xfId="0" applyNumberFormat="1" applyFont="1" applyBorder="1" applyAlignment="1">
      <alignment horizontal="right" vertical="center"/>
    </xf>
    <xf numFmtId="0" fontId="6" fillId="0" borderId="2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/>
    </xf>
    <xf numFmtId="0" fontId="11" fillId="0" borderId="30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3" fontId="11" fillId="0" borderId="32" xfId="0" applyNumberFormat="1" applyFont="1" applyBorder="1" applyAlignment="1">
      <alignment horizontal="right" wrapText="1"/>
    </xf>
    <xf numFmtId="3" fontId="12" fillId="0" borderId="32" xfId="0" applyNumberFormat="1" applyFont="1" applyBorder="1" applyAlignment="1">
      <alignment horizontal="right" wrapText="1"/>
    </xf>
    <xf numFmtId="0" fontId="12" fillId="0" borderId="32" xfId="0" applyFont="1" applyBorder="1" applyAlignment="1">
      <alignment horizontal="right" wrapText="1"/>
    </xf>
    <xf numFmtId="0" fontId="11" fillId="0" borderId="32" xfId="0" applyFont="1" applyBorder="1" applyAlignment="1">
      <alignment horizontal="right" wrapText="1"/>
    </xf>
    <xf numFmtId="0" fontId="13" fillId="0" borderId="32" xfId="0" applyFont="1" applyBorder="1" applyAlignment="1">
      <alignment horizontal="right" wrapText="1"/>
    </xf>
    <xf numFmtId="0" fontId="11" fillId="0" borderId="32" xfId="0" applyFont="1" applyBorder="1" applyAlignment="1">
      <alignment horizontal="right" wrapText="1" indent="1"/>
    </xf>
    <xf numFmtId="0" fontId="11" fillId="0" borderId="0" xfId="0" applyFont="1" applyBorder="1" applyAlignment="1">
      <alignment vertical="top" wrapText="1"/>
    </xf>
    <xf numFmtId="0" fontId="12" fillId="0" borderId="33" xfId="0" applyFont="1" applyBorder="1" applyAlignment="1">
      <alignment vertical="top" wrapText="1"/>
    </xf>
    <xf numFmtId="0" fontId="12" fillId="0" borderId="34" xfId="0" applyFont="1" applyBorder="1" applyAlignment="1">
      <alignment vertical="top" wrapText="1"/>
    </xf>
    <xf numFmtId="0" fontId="12" fillId="0" borderId="35" xfId="0" applyFont="1" applyBorder="1" applyAlignment="1">
      <alignment vertical="top" wrapText="1"/>
    </xf>
    <xf numFmtId="0" fontId="11" fillId="0" borderId="36" xfId="0" applyFont="1" applyBorder="1" applyAlignment="1">
      <alignment horizontal="right" wrapText="1" indent="1"/>
    </xf>
    <xf numFmtId="0" fontId="11" fillId="0" borderId="37" xfId="0" applyFont="1" applyBorder="1" applyAlignment="1">
      <alignment horizontal="right" wrapText="1" indent="1"/>
    </xf>
    <xf numFmtId="0" fontId="11" fillId="0" borderId="0" xfId="0" applyFont="1" applyBorder="1" applyAlignment="1">
      <alignment horizontal="right" wrapText="1" indent="1"/>
    </xf>
    <xf numFmtId="0" fontId="11" fillId="0" borderId="38" xfId="0" applyFont="1" applyBorder="1" applyAlignment="1">
      <alignment horizontal="right" wrapText="1" indent="1"/>
    </xf>
    <xf numFmtId="0" fontId="11" fillId="0" borderId="39" xfId="0" applyFont="1" applyBorder="1" applyAlignment="1">
      <alignment horizontal="right" wrapText="1" indent="1"/>
    </xf>
    <xf numFmtId="3" fontId="11" fillId="0" borderId="40" xfId="0" applyNumberFormat="1" applyFont="1" applyBorder="1" applyAlignment="1">
      <alignment horizontal="right" wrapText="1"/>
    </xf>
    <xf numFmtId="3" fontId="11" fillId="0" borderId="41" xfId="0" applyNumberFormat="1" applyFont="1" applyBorder="1" applyAlignment="1">
      <alignment horizontal="right" wrapText="1"/>
    </xf>
    <xf numFmtId="0" fontId="11" fillId="0" borderId="38" xfId="0" applyFont="1" applyBorder="1" applyAlignment="1">
      <alignment horizontal="center" wrapText="1"/>
    </xf>
    <xf numFmtId="0" fontId="11" fillId="0" borderId="39" xfId="0" applyFont="1" applyBorder="1" applyAlignment="1">
      <alignment horizontal="center" wrapText="1"/>
    </xf>
    <xf numFmtId="0" fontId="12" fillId="0" borderId="42" xfId="0" applyFont="1" applyBorder="1" applyAlignment="1">
      <alignment vertical="top" wrapText="1"/>
    </xf>
    <xf numFmtId="0" fontId="12" fillId="0" borderId="43" xfId="0" applyFont="1" applyBorder="1" applyAlignment="1">
      <alignment vertical="top" wrapText="1"/>
    </xf>
    <xf numFmtId="0" fontId="12" fillId="0" borderId="44" xfId="0" applyFont="1" applyBorder="1" applyAlignment="1">
      <alignment vertical="top" wrapText="1"/>
    </xf>
    <xf numFmtId="0" fontId="11" fillId="0" borderId="42" xfId="0" applyFont="1" applyBorder="1" applyAlignment="1">
      <alignment vertical="top" wrapText="1"/>
    </xf>
    <xf numFmtId="0" fontId="11" fillId="0" borderId="43" xfId="0" applyFont="1" applyBorder="1" applyAlignment="1">
      <alignment vertical="top" wrapText="1"/>
    </xf>
    <xf numFmtId="0" fontId="11" fillId="0" borderId="44" xfId="0" applyFont="1" applyBorder="1" applyAlignment="1">
      <alignment vertical="top" wrapText="1"/>
    </xf>
    <xf numFmtId="0" fontId="11" fillId="0" borderId="42" xfId="0" applyFont="1" applyBorder="1" applyAlignment="1">
      <alignment horizontal="center" vertical="top" wrapText="1"/>
    </xf>
    <xf numFmtId="0" fontId="11" fillId="0" borderId="43" xfId="0" applyFont="1" applyBorder="1" applyAlignment="1">
      <alignment horizontal="center" vertical="top" wrapText="1"/>
    </xf>
    <xf numFmtId="0" fontId="11" fillId="0" borderId="44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top" wrapText="1"/>
    </xf>
    <xf numFmtId="0" fontId="12" fillId="0" borderId="46" xfId="0" applyFont="1" applyBorder="1" applyAlignment="1">
      <alignment vertical="top" wrapText="1"/>
    </xf>
    <xf numFmtId="0" fontId="12" fillId="0" borderId="47" xfId="0" applyFont="1" applyBorder="1" applyAlignment="1">
      <alignment vertical="top" wrapText="1"/>
    </xf>
    <xf numFmtId="0" fontId="12" fillId="0" borderId="48" xfId="0" applyFont="1" applyBorder="1" applyAlignment="1">
      <alignment vertical="top" wrapText="1"/>
    </xf>
    <xf numFmtId="0" fontId="11" fillId="0" borderId="48" xfId="0" applyFont="1" applyBorder="1" applyAlignment="1">
      <alignment vertical="top" wrapText="1"/>
    </xf>
    <xf numFmtId="0" fontId="11" fillId="0" borderId="49" xfId="0" applyFont="1" applyBorder="1" applyAlignment="1">
      <alignment vertical="top" wrapText="1"/>
    </xf>
    <xf numFmtId="0" fontId="11" fillId="0" borderId="50" xfId="0" applyFont="1" applyBorder="1" applyAlignment="1">
      <alignment vertical="top" wrapText="1"/>
    </xf>
    <xf numFmtId="0" fontId="11" fillId="0" borderId="51" xfId="0" applyFont="1" applyBorder="1" applyAlignment="1">
      <alignment vertical="top" wrapText="1"/>
    </xf>
    <xf numFmtId="0" fontId="11" fillId="0" borderId="52" xfId="0" applyFont="1" applyBorder="1" applyAlignment="1">
      <alignment vertical="top" wrapText="1"/>
    </xf>
    <xf numFmtId="0" fontId="11" fillId="0" borderId="53" xfId="0" applyFont="1" applyBorder="1" applyAlignment="1">
      <alignment vertical="top" wrapText="1"/>
    </xf>
    <xf numFmtId="0" fontId="11" fillId="0" borderId="54" xfId="0" applyFont="1" applyBorder="1" applyAlignment="1">
      <alignment vertical="top" wrapText="1"/>
    </xf>
    <xf numFmtId="0" fontId="11" fillId="0" borderId="52" xfId="0" applyFont="1" applyBorder="1" applyAlignment="1">
      <alignment horizontal="center" vertical="top" wrapText="1"/>
    </xf>
    <xf numFmtId="0" fontId="11" fillId="0" borderId="53" xfId="0" applyFont="1" applyBorder="1" applyAlignment="1">
      <alignment horizontal="center" vertical="top" wrapText="1"/>
    </xf>
    <xf numFmtId="0" fontId="11" fillId="0" borderId="54" xfId="0" applyFont="1" applyBorder="1" applyAlignment="1">
      <alignment horizontal="center" vertical="top" wrapText="1"/>
    </xf>
    <xf numFmtId="0" fontId="11" fillId="0" borderId="55" xfId="0" applyFont="1" applyBorder="1" applyAlignment="1">
      <alignment vertical="top" wrapText="1"/>
    </xf>
    <xf numFmtId="0" fontId="11" fillId="0" borderId="56" xfId="0" applyFont="1" applyBorder="1" applyAlignment="1">
      <alignment vertical="top" wrapText="1"/>
    </xf>
    <xf numFmtId="0" fontId="11" fillId="0" borderId="57" xfId="0" applyFont="1" applyBorder="1" applyAlignment="1">
      <alignment vertical="top" wrapText="1"/>
    </xf>
    <xf numFmtId="0" fontId="15" fillId="0" borderId="42" xfId="0" applyFont="1" applyBorder="1" applyAlignment="1">
      <alignment vertical="top" wrapText="1"/>
    </xf>
    <xf numFmtId="0" fontId="15" fillId="0" borderId="43" xfId="0" applyFont="1" applyBorder="1" applyAlignment="1">
      <alignment vertical="top" wrapText="1"/>
    </xf>
    <xf numFmtId="0" fontId="15" fillId="0" borderId="44" xfId="0" applyFont="1" applyBorder="1" applyAlignment="1">
      <alignment vertical="top" wrapText="1"/>
    </xf>
    <xf numFmtId="0" fontId="11" fillId="0" borderId="58" xfId="0" applyFont="1" applyBorder="1" applyAlignment="1">
      <alignment horizontal="center" vertical="top" wrapText="1"/>
    </xf>
    <xf numFmtId="0" fontId="11" fillId="0" borderId="59" xfId="0" applyFont="1" applyBorder="1" applyAlignment="1">
      <alignment horizontal="center" vertical="top" wrapText="1"/>
    </xf>
    <xf numFmtId="0" fontId="11" fillId="0" borderId="60" xfId="0" applyFont="1" applyBorder="1" applyAlignment="1">
      <alignment horizontal="center" vertical="top" wrapText="1"/>
    </xf>
    <xf numFmtId="3" fontId="1" fillId="0" borderId="61" xfId="0" applyNumberFormat="1" applyFont="1" applyBorder="1" applyAlignment="1">
      <alignment horizontal="right" vertical="center"/>
    </xf>
    <xf numFmtId="3" fontId="0" fillId="0" borderId="62" xfId="0" applyNumberFormat="1" applyBorder="1" applyAlignment="1">
      <alignment horizontal="right" vertical="center"/>
    </xf>
    <xf numFmtId="3" fontId="1" fillId="0" borderId="63" xfId="0" applyNumberFormat="1" applyFont="1" applyBorder="1" applyAlignment="1">
      <alignment horizontal="right" vertical="center"/>
    </xf>
    <xf numFmtId="3" fontId="0" fillId="0" borderId="64" xfId="0" applyNumberForma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28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top" wrapText="1"/>
    </xf>
    <xf numFmtId="0" fontId="0" fillId="0" borderId="66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67" xfId="0" applyBorder="1" applyAlignment="1">
      <alignment horizontal="center" vertical="top" wrapText="1"/>
    </xf>
    <xf numFmtId="0" fontId="3" fillId="0" borderId="6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2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" fillId="0" borderId="28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2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1" fillId="0" borderId="62" xfId="0" applyNumberFormat="1" applyFont="1" applyBorder="1" applyAlignment="1">
      <alignment horizontal="right" vertical="center"/>
    </xf>
    <xf numFmtId="3" fontId="1" fillId="0" borderId="64" xfId="0" applyNumberFormat="1" applyFont="1" applyBorder="1" applyAlignment="1">
      <alignment horizontal="right" vertical="center"/>
    </xf>
    <xf numFmtId="0" fontId="1" fillId="0" borderId="68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8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5" fillId="0" borderId="23" xfId="0" applyFont="1" applyBorder="1" applyAlignment="1">
      <alignment horizontal="center" wrapText="1"/>
    </xf>
    <xf numFmtId="0" fontId="5" fillId="0" borderId="6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0" borderId="2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71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1" fillId="0" borderId="68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70" xfId="0" applyFont="1" applyBorder="1" applyAlignment="1">
      <alignment vertical="center"/>
    </xf>
    <xf numFmtId="0" fontId="3" fillId="0" borderId="72" xfId="0" applyFont="1" applyBorder="1" applyAlignment="1">
      <alignment horizontal="left" vertical="center"/>
    </xf>
    <xf numFmtId="0" fontId="3" fillId="0" borderId="73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0" borderId="71" xfId="0" applyFont="1" applyBorder="1" applyAlignment="1">
      <alignment vertical="center"/>
    </xf>
    <xf numFmtId="0" fontId="1" fillId="0" borderId="68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70" xfId="0" applyFont="1" applyBorder="1" applyAlignment="1">
      <alignment vertical="center"/>
    </xf>
    <xf numFmtId="0" fontId="1" fillId="0" borderId="71" xfId="0" applyFont="1" applyBorder="1" applyAlignment="1">
      <alignment vertical="center"/>
    </xf>
    <xf numFmtId="0" fontId="3" fillId="0" borderId="72" xfId="0" applyFont="1" applyBorder="1" applyAlignment="1">
      <alignment vertical="center" wrapText="1"/>
    </xf>
    <xf numFmtId="0" fontId="3" fillId="0" borderId="73" xfId="0" applyFont="1" applyBorder="1" applyAlignment="1">
      <alignment vertical="center" wrapText="1"/>
    </xf>
    <xf numFmtId="0" fontId="3" fillId="0" borderId="7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71" xfId="0" applyFont="1" applyBorder="1" applyAlignment="1">
      <alignment horizontal="left" vertical="center" wrapText="1"/>
    </xf>
    <xf numFmtId="0" fontId="1" fillId="0" borderId="75" xfId="0" applyFont="1" applyBorder="1" applyAlignment="1">
      <alignment vertical="center" wrapText="1"/>
    </xf>
    <xf numFmtId="0" fontId="1" fillId="0" borderId="73" xfId="0" applyFont="1" applyBorder="1" applyAlignment="1">
      <alignment vertical="center" wrapText="1"/>
    </xf>
    <xf numFmtId="0" fontId="1" fillId="0" borderId="74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3" fillId="0" borderId="68" xfId="0" applyFont="1" applyBorder="1" applyAlignment="1">
      <alignment vertical="center"/>
    </xf>
    <xf numFmtId="0" fontId="1" fillId="0" borderId="71" xfId="0" applyFont="1" applyBorder="1" applyAlignment="1">
      <alignment horizontal="left" vertical="center"/>
    </xf>
    <xf numFmtId="0" fontId="1" fillId="0" borderId="69" xfId="0" applyFont="1" applyBorder="1" applyAlignment="1">
      <alignment horizontal="left" vertical="center"/>
    </xf>
    <xf numFmtId="0" fontId="1" fillId="0" borderId="70" xfId="0" applyFont="1" applyBorder="1" applyAlignment="1">
      <alignment horizontal="left" vertical="center"/>
    </xf>
    <xf numFmtId="0" fontId="1" fillId="0" borderId="68" xfId="0" applyFont="1" applyBorder="1" applyAlignment="1">
      <alignment horizontal="left" vertical="center"/>
    </xf>
    <xf numFmtId="0" fontId="1" fillId="0" borderId="69" xfId="0" applyFont="1" applyBorder="1" applyAlignment="1">
      <alignment horizontal="left" vertical="center"/>
    </xf>
    <xf numFmtId="0" fontId="1" fillId="0" borderId="7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1" fillId="0" borderId="79" xfId="0" applyFont="1" applyBorder="1" applyAlignment="1">
      <alignment horizontal="left"/>
    </xf>
    <xf numFmtId="0" fontId="1" fillId="0" borderId="80" xfId="0" applyFont="1" applyBorder="1" applyAlignment="1">
      <alignment horizontal="left"/>
    </xf>
    <xf numFmtId="0" fontId="1" fillId="0" borderId="81" xfId="0" applyFont="1" applyBorder="1" applyAlignment="1">
      <alignment horizontal="left"/>
    </xf>
    <xf numFmtId="0" fontId="1" fillId="0" borderId="82" xfId="0" applyFont="1" applyBorder="1" applyAlignment="1">
      <alignment horizontal="left"/>
    </xf>
    <xf numFmtId="0" fontId="1" fillId="0" borderId="83" xfId="0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76" xfId="0" applyFont="1" applyBorder="1" applyAlignment="1">
      <alignment horizontal="left"/>
    </xf>
    <xf numFmtId="0" fontId="1" fillId="0" borderId="84" xfId="0" applyFont="1" applyBorder="1" applyAlignment="1">
      <alignment horizontal="left"/>
    </xf>
    <xf numFmtId="0" fontId="3" fillId="0" borderId="85" xfId="0" applyFont="1" applyBorder="1" applyAlignment="1">
      <alignment horizontal="left"/>
    </xf>
    <xf numFmtId="0" fontId="3" fillId="0" borderId="77" xfId="0" applyFont="1" applyBorder="1" applyAlignment="1">
      <alignment horizontal="left"/>
    </xf>
    <xf numFmtId="0" fontId="3" fillId="0" borderId="84" xfId="0" applyFont="1" applyBorder="1" applyAlignment="1">
      <alignment horizontal="left"/>
    </xf>
    <xf numFmtId="0" fontId="1" fillId="0" borderId="85" xfId="0" applyFont="1" applyBorder="1" applyAlignment="1">
      <alignment horizontal="left"/>
    </xf>
    <xf numFmtId="49" fontId="1" fillId="0" borderId="85" xfId="0" applyNumberFormat="1" applyFont="1" applyBorder="1" applyAlignment="1">
      <alignment horizontal="left"/>
    </xf>
    <xf numFmtId="49" fontId="1" fillId="0" borderId="78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1">
      <selection activeCell="H158" sqref="H158"/>
    </sheetView>
  </sheetViews>
  <sheetFormatPr defaultColWidth="9.140625" defaultRowHeight="12.75"/>
  <cols>
    <col min="7" max="7" width="11.57421875" style="0" customWidth="1"/>
    <col min="8" max="8" width="11.7109375" style="0" customWidth="1"/>
  </cols>
  <sheetData>
    <row r="1" spans="1:8" ht="24" customHeight="1" thickBot="1">
      <c r="A1" s="93" t="s">
        <v>97</v>
      </c>
      <c r="B1" s="94"/>
      <c r="C1" s="94"/>
      <c r="D1" s="94"/>
      <c r="E1" s="94"/>
      <c r="F1" s="95"/>
      <c r="G1" s="39" t="s">
        <v>174</v>
      </c>
      <c r="H1" s="39" t="s">
        <v>98</v>
      </c>
    </row>
    <row r="2" spans="1:8" ht="13.5" customHeight="1" thickBot="1">
      <c r="A2" s="90" t="s">
        <v>99</v>
      </c>
      <c r="B2" s="91"/>
      <c r="C2" s="91"/>
      <c r="D2" s="91"/>
      <c r="E2" s="91"/>
      <c r="F2" s="92"/>
      <c r="G2" s="33">
        <f>G3+G9+G10</f>
        <v>24666</v>
      </c>
      <c r="H2" s="33">
        <f>H3+H9+H10</f>
        <v>25933</v>
      </c>
    </row>
    <row r="3" spans="1:8" ht="13.5" customHeight="1" thickBot="1">
      <c r="A3" s="87" t="s">
        <v>100</v>
      </c>
      <c r="B3" s="88"/>
      <c r="C3" s="88"/>
      <c r="D3" s="88"/>
      <c r="E3" s="88"/>
      <c r="F3" s="89"/>
      <c r="G3" s="31">
        <v>22183</v>
      </c>
      <c r="H3" s="31">
        <v>21240</v>
      </c>
    </row>
    <row r="4" spans="1:8" ht="13.5" customHeight="1" thickBot="1">
      <c r="A4" s="87"/>
      <c r="B4" s="88"/>
      <c r="C4" s="89"/>
      <c r="D4" s="87" t="s">
        <v>101</v>
      </c>
      <c r="E4" s="88"/>
      <c r="F4" s="89"/>
      <c r="G4" s="31">
        <v>12923</v>
      </c>
      <c r="H4" s="31">
        <v>28236</v>
      </c>
    </row>
    <row r="5" spans="1:8" ht="22.5" customHeight="1" thickBot="1">
      <c r="A5" s="87"/>
      <c r="B5" s="88"/>
      <c r="C5" s="89"/>
      <c r="D5" s="87" t="s">
        <v>175</v>
      </c>
      <c r="E5" s="88"/>
      <c r="F5" s="89"/>
      <c r="G5" s="31"/>
      <c r="H5" s="31"/>
    </row>
    <row r="6" spans="1:8" ht="22.5" customHeight="1" thickBot="1">
      <c r="A6" s="87"/>
      <c r="B6" s="88"/>
      <c r="C6" s="89"/>
      <c r="D6" s="87" t="s">
        <v>176</v>
      </c>
      <c r="E6" s="88"/>
      <c r="F6" s="89"/>
      <c r="G6" s="31">
        <v>9260</v>
      </c>
      <c r="H6" s="31"/>
    </row>
    <row r="7" spans="1:8" ht="22.5" customHeight="1" thickBot="1">
      <c r="A7" s="87"/>
      <c r="B7" s="88"/>
      <c r="C7" s="89"/>
      <c r="D7" s="87" t="s">
        <v>177</v>
      </c>
      <c r="E7" s="88"/>
      <c r="F7" s="89"/>
      <c r="G7" s="32"/>
      <c r="H7" s="32">
        <v>8635</v>
      </c>
    </row>
    <row r="8" spans="1:8" ht="13.5" customHeight="1" thickBot="1">
      <c r="A8" s="87"/>
      <c r="B8" s="88"/>
      <c r="C8" s="89"/>
      <c r="D8" s="87" t="s">
        <v>178</v>
      </c>
      <c r="E8" s="88"/>
      <c r="F8" s="89"/>
      <c r="G8" s="32"/>
      <c r="H8" s="32">
        <v>1639</v>
      </c>
    </row>
    <row r="9" spans="1:8" ht="13.5" customHeight="1" thickBot="1">
      <c r="A9" s="87" t="s">
        <v>106</v>
      </c>
      <c r="B9" s="88"/>
      <c r="C9" s="88"/>
      <c r="D9" s="88"/>
      <c r="E9" s="88"/>
      <c r="F9" s="89"/>
      <c r="G9" s="31">
        <v>506</v>
      </c>
      <c r="H9" s="31">
        <v>1673</v>
      </c>
    </row>
    <row r="10" spans="1:8" ht="13.5" customHeight="1" thickBot="1">
      <c r="A10" s="87" t="s">
        <v>107</v>
      </c>
      <c r="B10" s="88"/>
      <c r="C10" s="88"/>
      <c r="D10" s="88"/>
      <c r="E10" s="88"/>
      <c r="F10" s="89"/>
      <c r="G10" s="31">
        <v>1977</v>
      </c>
      <c r="H10" s="31">
        <v>3020</v>
      </c>
    </row>
    <row r="11" spans="1:8" ht="13.5" customHeight="1" thickBot="1">
      <c r="A11" s="87" t="s">
        <v>179</v>
      </c>
      <c r="B11" s="88"/>
      <c r="C11" s="88"/>
      <c r="D11" s="88"/>
      <c r="E11" s="88"/>
      <c r="F11" s="89"/>
      <c r="G11" s="32"/>
      <c r="H11" s="32"/>
    </row>
    <row r="12" spans="1:8" ht="13.5" customHeight="1" thickBot="1">
      <c r="A12" s="90" t="s">
        <v>108</v>
      </c>
      <c r="B12" s="91"/>
      <c r="C12" s="91"/>
      <c r="D12" s="91"/>
      <c r="E12" s="91"/>
      <c r="F12" s="92"/>
      <c r="G12" s="33">
        <f>G13+G19+G20</f>
        <v>24503</v>
      </c>
      <c r="H12" s="33">
        <f>H13+H19+H20</f>
        <v>25869</v>
      </c>
    </row>
    <row r="13" spans="1:8" ht="13.5" customHeight="1" thickBot="1">
      <c r="A13" s="87" t="s">
        <v>109</v>
      </c>
      <c r="B13" s="88"/>
      <c r="C13" s="88"/>
      <c r="D13" s="88"/>
      <c r="E13" s="88"/>
      <c r="F13" s="89"/>
      <c r="G13" s="31">
        <v>23567</v>
      </c>
      <c r="H13" s="31">
        <v>25776</v>
      </c>
    </row>
    <row r="14" spans="1:8" ht="22.5" customHeight="1" thickBot="1">
      <c r="A14" s="87"/>
      <c r="B14" s="88"/>
      <c r="C14" s="89"/>
      <c r="D14" s="87" t="s">
        <v>110</v>
      </c>
      <c r="E14" s="88"/>
      <c r="F14" s="89"/>
      <c r="G14" s="32">
        <v>1837</v>
      </c>
      <c r="H14" s="31">
        <v>1789</v>
      </c>
    </row>
    <row r="15" spans="1:8" ht="13.5" customHeight="1" thickBot="1">
      <c r="A15" s="87"/>
      <c r="B15" s="88"/>
      <c r="C15" s="89"/>
      <c r="D15" s="87" t="s">
        <v>111</v>
      </c>
      <c r="E15" s="88"/>
      <c r="F15" s="89"/>
      <c r="G15" s="31">
        <v>11499</v>
      </c>
      <c r="H15" s="31">
        <v>12173</v>
      </c>
    </row>
    <row r="16" spans="1:8" ht="22.5" customHeight="1" thickBot="1">
      <c r="A16" s="87"/>
      <c r="B16" s="88"/>
      <c r="C16" s="89"/>
      <c r="D16" s="87" t="s">
        <v>180</v>
      </c>
      <c r="E16" s="88"/>
      <c r="F16" s="89"/>
      <c r="G16" s="31">
        <v>4634</v>
      </c>
      <c r="H16" s="31">
        <v>6588</v>
      </c>
    </row>
    <row r="17" spans="1:8" ht="22.5" customHeight="1" thickBot="1">
      <c r="A17" s="87"/>
      <c r="B17" s="88"/>
      <c r="C17" s="89"/>
      <c r="D17" s="87" t="s">
        <v>181</v>
      </c>
      <c r="E17" s="88"/>
      <c r="F17" s="89"/>
      <c r="G17" s="31">
        <v>3040</v>
      </c>
      <c r="H17" s="31">
        <v>1858</v>
      </c>
    </row>
    <row r="18" spans="1:8" ht="13.5" customHeight="1" thickBot="1">
      <c r="A18" s="87"/>
      <c r="B18" s="88"/>
      <c r="C18" s="89"/>
      <c r="D18" s="87" t="s">
        <v>182</v>
      </c>
      <c r="E18" s="88"/>
      <c r="F18" s="89"/>
      <c r="G18" s="31">
        <v>2557</v>
      </c>
      <c r="H18" s="31">
        <v>3368</v>
      </c>
    </row>
    <row r="19" spans="1:8" ht="13.5" customHeight="1" thickBot="1">
      <c r="A19" s="87" t="s">
        <v>115</v>
      </c>
      <c r="B19" s="88"/>
      <c r="C19" s="88"/>
      <c r="D19" s="88"/>
      <c r="E19" s="88"/>
      <c r="F19" s="89"/>
      <c r="G19" s="31">
        <v>410</v>
      </c>
      <c r="H19" s="31">
        <v>47</v>
      </c>
    </row>
    <row r="20" spans="1:8" ht="13.5" customHeight="1" thickBot="1">
      <c r="A20" s="87" t="s">
        <v>116</v>
      </c>
      <c r="B20" s="88"/>
      <c r="C20" s="88"/>
      <c r="D20" s="88"/>
      <c r="E20" s="88"/>
      <c r="F20" s="89"/>
      <c r="G20" s="31">
        <v>526</v>
      </c>
      <c r="H20" s="31">
        <v>46</v>
      </c>
    </row>
    <row r="21" spans="1:8" ht="13.5" customHeight="1" thickBot="1">
      <c r="A21" s="87" t="s">
        <v>183</v>
      </c>
      <c r="B21" s="88"/>
      <c r="C21" s="88"/>
      <c r="D21" s="88"/>
      <c r="E21" s="88"/>
      <c r="F21" s="89"/>
      <c r="G21" s="32"/>
      <c r="H21" s="32"/>
    </row>
    <row r="22" spans="1:8" ht="13.5" customHeight="1" thickBot="1">
      <c r="A22" s="87" t="s">
        <v>184</v>
      </c>
      <c r="B22" s="88"/>
      <c r="C22" s="88"/>
      <c r="D22" s="88"/>
      <c r="E22" s="88"/>
      <c r="F22" s="89"/>
      <c r="G22" s="33">
        <f>G2-G12</f>
        <v>163</v>
      </c>
      <c r="H22" s="33">
        <f>H2-H12</f>
        <v>64</v>
      </c>
    </row>
    <row r="23" spans="1:8" ht="13.5" customHeight="1" thickBot="1">
      <c r="A23" s="87" t="s">
        <v>185</v>
      </c>
      <c r="B23" s="88"/>
      <c r="C23" s="88"/>
      <c r="D23" s="88"/>
      <c r="E23" s="88"/>
      <c r="F23" s="89"/>
      <c r="G23" s="34">
        <v>23</v>
      </c>
      <c r="H23" s="34">
        <v>41</v>
      </c>
    </row>
    <row r="24" spans="1:8" ht="13.5" customHeight="1" thickBot="1">
      <c r="A24" s="87" t="s">
        <v>125</v>
      </c>
      <c r="B24" s="88"/>
      <c r="C24" s="88"/>
      <c r="D24" s="88"/>
      <c r="E24" s="88"/>
      <c r="F24" s="89"/>
      <c r="G24" s="33">
        <v>140</v>
      </c>
      <c r="H24" s="33">
        <v>23</v>
      </c>
    </row>
    <row r="25" spans="1:8" ht="13.5" customHeight="1" thickBot="1">
      <c r="A25" s="93" t="s">
        <v>131</v>
      </c>
      <c r="B25" s="94"/>
      <c r="C25" s="94"/>
      <c r="D25" s="94"/>
      <c r="E25" s="94"/>
      <c r="F25" s="95"/>
      <c r="G25" s="35" t="s">
        <v>174</v>
      </c>
      <c r="H25" s="35" t="s">
        <v>98</v>
      </c>
    </row>
    <row r="26" spans="1:8" ht="13.5" customHeight="1" thickBot="1">
      <c r="A26" s="90" t="s">
        <v>132</v>
      </c>
      <c r="B26" s="91"/>
      <c r="C26" s="91"/>
      <c r="D26" s="91"/>
      <c r="E26" s="91"/>
      <c r="F26" s="92"/>
      <c r="G26" s="33">
        <v>57654</v>
      </c>
      <c r="H26" s="33">
        <v>51916</v>
      </c>
    </row>
    <row r="27" spans="1:8" ht="13.5" customHeight="1" thickBot="1">
      <c r="A27" s="87" t="s">
        <v>133</v>
      </c>
      <c r="B27" s="88"/>
      <c r="C27" s="88"/>
      <c r="D27" s="88"/>
      <c r="E27" s="88"/>
      <c r="F27" s="89"/>
      <c r="G27" s="31">
        <v>25877</v>
      </c>
      <c r="H27" s="31">
        <v>23690</v>
      </c>
    </row>
    <row r="28" spans="1:8" ht="13.5" customHeight="1" thickBot="1">
      <c r="A28" s="29"/>
      <c r="B28" s="87" t="s">
        <v>134</v>
      </c>
      <c r="C28" s="88"/>
      <c r="D28" s="88"/>
      <c r="E28" s="88"/>
      <c r="F28" s="89"/>
      <c r="G28" s="32"/>
      <c r="H28" s="32"/>
    </row>
    <row r="29" spans="1:8" ht="13.5" customHeight="1" thickBot="1">
      <c r="A29" s="29"/>
      <c r="B29" s="87" t="s">
        <v>136</v>
      </c>
      <c r="C29" s="88"/>
      <c r="D29" s="88"/>
      <c r="E29" s="88"/>
      <c r="F29" s="89"/>
      <c r="G29" s="31"/>
      <c r="H29" s="31"/>
    </row>
    <row r="30" spans="1:8" ht="13.5" customHeight="1" thickBot="1">
      <c r="A30" s="29"/>
      <c r="B30" s="87" t="s">
        <v>186</v>
      </c>
      <c r="C30" s="88"/>
      <c r="D30" s="88"/>
      <c r="E30" s="88"/>
      <c r="F30" s="89"/>
      <c r="G30" s="31">
        <v>25463</v>
      </c>
      <c r="H30" s="31">
        <v>23690</v>
      </c>
    </row>
    <row r="31" spans="1:8" ht="13.5" customHeight="1" thickBot="1">
      <c r="A31" s="29"/>
      <c r="B31" s="87" t="s">
        <v>138</v>
      </c>
      <c r="C31" s="88"/>
      <c r="D31" s="88"/>
      <c r="E31" s="88"/>
      <c r="F31" s="89"/>
      <c r="G31" s="31"/>
      <c r="H31" s="31"/>
    </row>
    <row r="32" spans="1:8" ht="13.5" customHeight="1" thickBot="1">
      <c r="A32" s="87" t="s">
        <v>139</v>
      </c>
      <c r="B32" s="88"/>
      <c r="C32" s="88"/>
      <c r="D32" s="89"/>
      <c r="E32" s="87" t="s">
        <v>140</v>
      </c>
      <c r="F32" s="89"/>
      <c r="G32" s="31">
        <v>355</v>
      </c>
      <c r="H32" s="32"/>
    </row>
    <row r="33" spans="1:8" ht="22.5" customHeight="1" thickBot="1">
      <c r="A33" s="87"/>
      <c r="B33" s="88"/>
      <c r="C33" s="88"/>
      <c r="D33" s="89"/>
      <c r="E33" s="87" t="s">
        <v>141</v>
      </c>
      <c r="F33" s="89"/>
      <c r="G33" s="31">
        <v>59</v>
      </c>
      <c r="H33" s="31"/>
    </row>
    <row r="34" spans="1:8" ht="13.5" customHeight="1" thickBot="1">
      <c r="A34" s="87" t="s">
        <v>142</v>
      </c>
      <c r="B34" s="88"/>
      <c r="C34" s="88"/>
      <c r="D34" s="88"/>
      <c r="E34" s="88"/>
      <c r="F34" s="89"/>
      <c r="G34" s="31">
        <v>31777</v>
      </c>
      <c r="H34" s="31">
        <v>28226</v>
      </c>
    </row>
    <row r="35" spans="1:8" ht="24" customHeight="1" thickBot="1">
      <c r="A35" s="29" t="s">
        <v>143</v>
      </c>
      <c r="B35" s="87" t="s">
        <v>144</v>
      </c>
      <c r="C35" s="88"/>
      <c r="D35" s="88"/>
      <c r="E35" s="88"/>
      <c r="F35" s="89"/>
      <c r="G35" s="31">
        <v>22919</v>
      </c>
      <c r="H35" s="31">
        <v>14370</v>
      </c>
    </row>
    <row r="36" spans="1:8" ht="13.5" customHeight="1" thickBot="1">
      <c r="A36" s="29"/>
      <c r="B36" s="87" t="s">
        <v>187</v>
      </c>
      <c r="C36" s="88"/>
      <c r="D36" s="88"/>
      <c r="E36" s="88"/>
      <c r="F36" s="89"/>
      <c r="G36" s="31">
        <v>8858</v>
      </c>
      <c r="H36" s="31">
        <v>13856</v>
      </c>
    </row>
    <row r="37" spans="1:8" ht="13.5" customHeight="1" thickBot="1">
      <c r="A37" s="29"/>
      <c r="B37" s="87" t="s">
        <v>147</v>
      </c>
      <c r="C37" s="88"/>
      <c r="D37" s="88"/>
      <c r="E37" s="88"/>
      <c r="F37" s="89"/>
      <c r="G37" s="32"/>
      <c r="H37" s="32"/>
    </row>
    <row r="38" spans="1:8" ht="13.5" customHeight="1" thickBot="1">
      <c r="A38" s="87" t="s">
        <v>148</v>
      </c>
      <c r="B38" s="88"/>
      <c r="C38" s="88"/>
      <c r="D38" s="88"/>
      <c r="E38" s="88"/>
      <c r="F38" s="89"/>
      <c r="G38" s="31">
        <f>G30+G32+G33+G35+G36</f>
        <v>57654</v>
      </c>
      <c r="H38" s="31">
        <f>H30+H35+H36</f>
        <v>51916</v>
      </c>
    </row>
    <row r="39" spans="1:8" ht="13.5" customHeight="1" thickBot="1">
      <c r="A39" s="87" t="s">
        <v>149</v>
      </c>
      <c r="B39" s="88"/>
      <c r="C39" s="88"/>
      <c r="D39" s="88"/>
      <c r="E39" s="88"/>
      <c r="F39" s="89"/>
      <c r="G39" s="32"/>
      <c r="H39" s="32"/>
    </row>
    <row r="40" spans="1:8" ht="13.5" customHeight="1" thickBot="1">
      <c r="A40" s="87" t="s">
        <v>150</v>
      </c>
      <c r="B40" s="88"/>
      <c r="C40" s="88"/>
      <c r="D40" s="88"/>
      <c r="E40" s="88"/>
      <c r="F40" s="89"/>
      <c r="G40" s="31"/>
      <c r="H40" s="32"/>
    </row>
    <row r="41" spans="1:8" ht="13.5" customHeight="1" thickBot="1">
      <c r="A41" s="90" t="s">
        <v>151</v>
      </c>
      <c r="B41" s="91"/>
      <c r="C41" s="91"/>
      <c r="D41" s="91"/>
      <c r="E41" s="91"/>
      <c r="F41" s="92"/>
      <c r="G41" s="33">
        <v>57654</v>
      </c>
      <c r="H41" s="33">
        <v>51916</v>
      </c>
    </row>
    <row r="42" spans="1:8" ht="13.5" customHeight="1" thickBot="1">
      <c r="A42" s="87" t="s">
        <v>152</v>
      </c>
      <c r="B42" s="88"/>
      <c r="C42" s="88"/>
      <c r="D42" s="88"/>
      <c r="E42" s="88"/>
      <c r="F42" s="89"/>
      <c r="G42" s="31">
        <v>51021</v>
      </c>
      <c r="H42" s="31">
        <v>51049</v>
      </c>
    </row>
    <row r="43" spans="1:8" ht="13.5" customHeight="1" thickBot="1">
      <c r="A43" s="87"/>
      <c r="B43" s="89"/>
      <c r="C43" s="87" t="s">
        <v>153</v>
      </c>
      <c r="D43" s="88"/>
      <c r="E43" s="88"/>
      <c r="F43" s="89"/>
      <c r="G43" s="31">
        <v>48723</v>
      </c>
      <c r="H43" s="31">
        <v>48723</v>
      </c>
    </row>
    <row r="44" spans="1:8" ht="13.5" customHeight="1" thickBot="1">
      <c r="A44" s="87"/>
      <c r="B44" s="89"/>
      <c r="C44" s="87" t="s">
        <v>154</v>
      </c>
      <c r="D44" s="88"/>
      <c r="E44" s="88"/>
      <c r="F44" s="89"/>
      <c r="G44" s="32"/>
      <c r="H44" s="32"/>
    </row>
    <row r="45" spans="1:8" ht="13.5" customHeight="1" thickBot="1">
      <c r="A45" s="87"/>
      <c r="B45" s="89"/>
      <c r="C45" s="87" t="s">
        <v>155</v>
      </c>
      <c r="D45" s="88"/>
      <c r="E45" s="88"/>
      <c r="F45" s="89"/>
      <c r="G45" s="32">
        <v>223</v>
      </c>
      <c r="H45" s="32">
        <v>223</v>
      </c>
    </row>
    <row r="46" spans="1:8" ht="13.5" customHeight="1" thickBot="1">
      <c r="A46" s="87"/>
      <c r="B46" s="89"/>
      <c r="C46" s="87" t="s">
        <v>156</v>
      </c>
      <c r="D46" s="88"/>
      <c r="E46" s="88"/>
      <c r="F46" s="89"/>
      <c r="G46" s="32"/>
      <c r="H46" s="32"/>
    </row>
    <row r="47" spans="1:8" ht="13.5" customHeight="1" thickBot="1">
      <c r="A47" s="87"/>
      <c r="B47" s="89"/>
      <c r="C47" s="87" t="s">
        <v>157</v>
      </c>
      <c r="D47" s="88"/>
      <c r="E47" s="88"/>
      <c r="F47" s="89"/>
      <c r="G47" s="31">
        <v>2075</v>
      </c>
      <c r="H47" s="31">
        <v>2103</v>
      </c>
    </row>
    <row r="48" spans="1:8" ht="24" customHeight="1" thickBot="1">
      <c r="A48" s="87"/>
      <c r="B48" s="89"/>
      <c r="C48" s="87" t="s">
        <v>158</v>
      </c>
      <c r="D48" s="88"/>
      <c r="E48" s="88"/>
      <c r="F48" s="89"/>
      <c r="G48" s="32"/>
      <c r="H48" s="32"/>
    </row>
    <row r="49" spans="1:8" ht="13.5" customHeight="1" thickBot="1">
      <c r="A49" s="87"/>
      <c r="B49" s="89"/>
      <c r="C49" s="87" t="s">
        <v>159</v>
      </c>
      <c r="D49" s="88"/>
      <c r="E49" s="88"/>
      <c r="F49" s="89"/>
      <c r="G49" s="32"/>
      <c r="H49" s="32"/>
    </row>
    <row r="50" spans="1:8" ht="13.5" customHeight="1" thickBot="1">
      <c r="A50" s="87" t="s">
        <v>160</v>
      </c>
      <c r="B50" s="88"/>
      <c r="C50" s="88"/>
      <c r="D50" s="88"/>
      <c r="E50" s="88"/>
      <c r="F50" s="89"/>
      <c r="G50" s="31">
        <v>6633</v>
      </c>
      <c r="H50" s="31">
        <v>867</v>
      </c>
    </row>
    <row r="51" spans="1:8" ht="13.5" customHeight="1" thickBot="1">
      <c r="A51" s="87"/>
      <c r="B51" s="89"/>
      <c r="C51" s="87" t="s">
        <v>161</v>
      </c>
      <c r="D51" s="88"/>
      <c r="E51" s="88"/>
      <c r="F51" s="89"/>
      <c r="G51" s="32"/>
      <c r="H51" s="32"/>
    </row>
    <row r="52" spans="1:8" ht="13.5" customHeight="1" thickBot="1">
      <c r="A52" s="87"/>
      <c r="B52" s="89"/>
      <c r="C52" s="87" t="s">
        <v>162</v>
      </c>
      <c r="D52" s="88"/>
      <c r="E52" s="88"/>
      <c r="F52" s="89"/>
      <c r="G52" s="32">
        <v>49</v>
      </c>
      <c r="H52" s="32"/>
    </row>
    <row r="53" spans="1:8" ht="13.5" customHeight="1" thickBot="1">
      <c r="A53" s="87"/>
      <c r="B53" s="88"/>
      <c r="C53" s="88"/>
      <c r="D53" s="88"/>
      <c r="E53" s="89"/>
      <c r="F53" s="29" t="s">
        <v>163</v>
      </c>
      <c r="G53" s="32">
        <v>49</v>
      </c>
      <c r="H53" s="32"/>
    </row>
    <row r="54" spans="1:8" ht="32.25" thickBot="1">
      <c r="A54" s="87"/>
      <c r="B54" s="88"/>
      <c r="C54" s="88"/>
      <c r="D54" s="88"/>
      <c r="E54" s="89"/>
      <c r="F54" s="40" t="s">
        <v>164</v>
      </c>
      <c r="G54" s="32"/>
      <c r="H54" s="32"/>
    </row>
    <row r="55" spans="1:8" ht="13.5" customHeight="1" thickBot="1">
      <c r="A55" s="87"/>
      <c r="B55" s="89"/>
      <c r="C55" s="87" t="s">
        <v>165</v>
      </c>
      <c r="D55" s="88"/>
      <c r="E55" s="88"/>
      <c r="F55" s="89"/>
      <c r="G55" s="31">
        <v>6584</v>
      </c>
      <c r="H55" s="31">
        <v>867</v>
      </c>
    </row>
    <row r="56" spans="1:8" ht="24" customHeight="1" thickBot="1">
      <c r="A56" s="87"/>
      <c r="B56" s="88"/>
      <c r="C56" s="88"/>
      <c r="D56" s="88"/>
      <c r="E56" s="89"/>
      <c r="F56" s="41" t="s">
        <v>188</v>
      </c>
      <c r="G56" s="31"/>
      <c r="H56" s="32"/>
    </row>
    <row r="57" spans="1:8" ht="17.25" thickBot="1">
      <c r="A57" s="87"/>
      <c r="B57" s="88"/>
      <c r="C57" s="88"/>
      <c r="D57" s="88"/>
      <c r="E57" s="89"/>
      <c r="F57" s="41" t="s">
        <v>168</v>
      </c>
      <c r="G57" s="31">
        <v>6511</v>
      </c>
      <c r="H57" s="31">
        <v>867</v>
      </c>
    </row>
    <row r="58" spans="1:8" ht="25.5" thickBot="1">
      <c r="A58" s="87"/>
      <c r="B58" s="88"/>
      <c r="C58" s="88"/>
      <c r="D58" s="88"/>
      <c r="E58" s="89"/>
      <c r="F58" s="41" t="s">
        <v>189</v>
      </c>
      <c r="G58" s="31">
        <v>14</v>
      </c>
      <c r="H58" s="31"/>
    </row>
    <row r="59" spans="1:8" ht="33.75" thickBot="1">
      <c r="A59" s="87"/>
      <c r="B59" s="88"/>
      <c r="C59" s="88"/>
      <c r="D59" s="88"/>
      <c r="E59" s="89"/>
      <c r="F59" s="41" t="s">
        <v>190</v>
      </c>
      <c r="G59" s="32">
        <v>59</v>
      </c>
      <c r="H59" s="32"/>
    </row>
    <row r="60" spans="1:8" ht="13.5" customHeight="1" thickBot="1">
      <c r="A60" s="29"/>
      <c r="B60" s="87" t="s">
        <v>172</v>
      </c>
      <c r="C60" s="88"/>
      <c r="D60" s="88"/>
      <c r="E60" s="88"/>
      <c r="F60" s="89"/>
      <c r="G60" s="32"/>
      <c r="H60" s="32"/>
    </row>
    <row r="61" spans="1:8" ht="13.5" customHeight="1" thickBot="1">
      <c r="A61" s="87" t="s">
        <v>173</v>
      </c>
      <c r="B61" s="88"/>
      <c r="C61" s="88"/>
      <c r="D61" s="88"/>
      <c r="E61" s="88"/>
      <c r="F61" s="89"/>
      <c r="G61" s="32"/>
      <c r="H61" s="32"/>
    </row>
  </sheetData>
  <sheetProtection/>
  <mergeCells count="83">
    <mergeCell ref="A5:C5"/>
    <mergeCell ref="D5:F5"/>
    <mergeCell ref="A6:C6"/>
    <mergeCell ref="D6:F6"/>
    <mergeCell ref="A1:F1"/>
    <mergeCell ref="A2:F2"/>
    <mergeCell ref="A3:F3"/>
    <mergeCell ref="A4:C4"/>
    <mergeCell ref="D4:F4"/>
    <mergeCell ref="A9:F9"/>
    <mergeCell ref="A10:F10"/>
    <mergeCell ref="A11:F11"/>
    <mergeCell ref="A12:F12"/>
    <mergeCell ref="A7:C7"/>
    <mergeCell ref="D7:F7"/>
    <mergeCell ref="A8:C8"/>
    <mergeCell ref="D8:F8"/>
    <mergeCell ref="A16:C16"/>
    <mergeCell ref="D16:F16"/>
    <mergeCell ref="A17:C17"/>
    <mergeCell ref="D17:F17"/>
    <mergeCell ref="A13:F13"/>
    <mergeCell ref="A14:C14"/>
    <mergeCell ref="D14:F14"/>
    <mergeCell ref="A15:C15"/>
    <mergeCell ref="D15:F15"/>
    <mergeCell ref="A21:F21"/>
    <mergeCell ref="A22:F22"/>
    <mergeCell ref="A23:F23"/>
    <mergeCell ref="A24:F24"/>
    <mergeCell ref="A18:C18"/>
    <mergeCell ref="D18:F18"/>
    <mergeCell ref="A19:F19"/>
    <mergeCell ref="A20:F20"/>
    <mergeCell ref="B29:F29"/>
    <mergeCell ref="B30:F30"/>
    <mergeCell ref="B31:F31"/>
    <mergeCell ref="A32:D32"/>
    <mergeCell ref="E32:F32"/>
    <mergeCell ref="A25:F25"/>
    <mergeCell ref="A26:F26"/>
    <mergeCell ref="A27:F27"/>
    <mergeCell ref="B28:F28"/>
    <mergeCell ref="B36:F36"/>
    <mergeCell ref="B37:F37"/>
    <mergeCell ref="A38:F38"/>
    <mergeCell ref="A39:F39"/>
    <mergeCell ref="A33:D33"/>
    <mergeCell ref="E33:F33"/>
    <mergeCell ref="A34:F34"/>
    <mergeCell ref="B35:F35"/>
    <mergeCell ref="A44:B44"/>
    <mergeCell ref="C44:F44"/>
    <mergeCell ref="A45:B45"/>
    <mergeCell ref="C45:F45"/>
    <mergeCell ref="A40:F40"/>
    <mergeCell ref="A41:F41"/>
    <mergeCell ref="A42:F42"/>
    <mergeCell ref="A43:B43"/>
    <mergeCell ref="C43:F43"/>
    <mergeCell ref="A48:B48"/>
    <mergeCell ref="C48:F48"/>
    <mergeCell ref="A49:B49"/>
    <mergeCell ref="C49:F49"/>
    <mergeCell ref="A46:B46"/>
    <mergeCell ref="C46:F46"/>
    <mergeCell ref="A47:B47"/>
    <mergeCell ref="C47:F47"/>
    <mergeCell ref="A53:E53"/>
    <mergeCell ref="A54:E54"/>
    <mergeCell ref="A55:B55"/>
    <mergeCell ref="C55:F55"/>
    <mergeCell ref="A50:F50"/>
    <mergeCell ref="A51:B51"/>
    <mergeCell ref="C51:F51"/>
    <mergeCell ref="A52:B52"/>
    <mergeCell ref="C52:F52"/>
    <mergeCell ref="B60:F60"/>
    <mergeCell ref="A61:F61"/>
    <mergeCell ref="A56:E56"/>
    <mergeCell ref="A57:E57"/>
    <mergeCell ref="A58:E58"/>
    <mergeCell ref="A59:E59"/>
  </mergeCells>
  <printOptions/>
  <pageMargins left="0.19" right="0.36" top="0.25" bottom="0.2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58">
      <selection activeCell="A35" sqref="A35:H35"/>
    </sheetView>
  </sheetViews>
  <sheetFormatPr defaultColWidth="9.140625" defaultRowHeight="12.75"/>
  <cols>
    <col min="7" max="7" width="14.7109375" style="0" customWidth="1"/>
    <col min="8" max="8" width="16.421875" style="0" customWidth="1"/>
  </cols>
  <sheetData>
    <row r="1" spans="1:8" ht="13.5" thickBot="1">
      <c r="A1" s="116" t="s">
        <v>97</v>
      </c>
      <c r="B1" s="117"/>
      <c r="C1" s="117"/>
      <c r="D1" s="117"/>
      <c r="E1" s="117"/>
      <c r="F1" s="118"/>
      <c r="G1" s="66" t="s">
        <v>98</v>
      </c>
      <c r="H1" s="67" t="s">
        <v>194</v>
      </c>
    </row>
    <row r="2" spans="1:8" ht="35.25" customHeight="1" thickBot="1">
      <c r="A2" s="100" t="s">
        <v>99</v>
      </c>
      <c r="B2" s="91"/>
      <c r="C2" s="91"/>
      <c r="D2" s="91"/>
      <c r="E2" s="91"/>
      <c r="F2" s="92"/>
      <c r="G2" s="33">
        <f>G3+G9+G10</f>
        <v>25933</v>
      </c>
      <c r="H2" s="68">
        <f>H3+H9+H10</f>
        <v>29749</v>
      </c>
    </row>
    <row r="3" spans="1:8" ht="13.5" thickBot="1">
      <c r="A3" s="99" t="s">
        <v>100</v>
      </c>
      <c r="B3" s="88"/>
      <c r="C3" s="88"/>
      <c r="D3" s="88"/>
      <c r="E3" s="88"/>
      <c r="F3" s="89"/>
      <c r="G3" s="31">
        <v>21240</v>
      </c>
      <c r="H3" s="69">
        <v>27623</v>
      </c>
    </row>
    <row r="4" spans="1:8" ht="13.5" thickBot="1">
      <c r="A4" s="99"/>
      <c r="B4" s="88"/>
      <c r="C4" s="89"/>
      <c r="D4" s="87" t="s">
        <v>101</v>
      </c>
      <c r="E4" s="88"/>
      <c r="F4" s="89"/>
      <c r="G4" s="31">
        <v>28236</v>
      </c>
      <c r="H4" s="69">
        <v>20150</v>
      </c>
    </row>
    <row r="5" spans="1:8" ht="22.5" customHeight="1" thickBot="1">
      <c r="A5" s="99"/>
      <c r="B5" s="88"/>
      <c r="C5" s="89"/>
      <c r="D5" s="113" t="s">
        <v>102</v>
      </c>
      <c r="E5" s="114"/>
      <c r="F5" s="115"/>
      <c r="G5" s="31"/>
      <c r="H5" s="69"/>
    </row>
    <row r="6" spans="1:8" ht="22.5" customHeight="1" thickBot="1">
      <c r="A6" s="99"/>
      <c r="B6" s="88"/>
      <c r="C6" s="89"/>
      <c r="D6" s="113" t="s">
        <v>103</v>
      </c>
      <c r="E6" s="114"/>
      <c r="F6" s="115"/>
      <c r="G6" s="31"/>
      <c r="H6" s="69">
        <v>6943</v>
      </c>
    </row>
    <row r="7" spans="1:8" ht="22.5" customHeight="1" thickBot="1">
      <c r="A7" s="99"/>
      <c r="B7" s="88"/>
      <c r="C7" s="89"/>
      <c r="D7" s="113" t="s">
        <v>104</v>
      </c>
      <c r="E7" s="114"/>
      <c r="F7" s="115"/>
      <c r="G7" s="32">
        <v>8635</v>
      </c>
      <c r="H7" s="70"/>
    </row>
    <row r="8" spans="1:8" ht="13.5" thickBot="1">
      <c r="A8" s="99"/>
      <c r="B8" s="88"/>
      <c r="C8" s="89"/>
      <c r="D8" s="87" t="s">
        <v>105</v>
      </c>
      <c r="E8" s="88"/>
      <c r="F8" s="89"/>
      <c r="G8" s="32">
        <v>1639</v>
      </c>
      <c r="H8" s="70">
        <v>530</v>
      </c>
    </row>
    <row r="9" spans="1:8" ht="13.5" thickBot="1">
      <c r="A9" s="99" t="s">
        <v>106</v>
      </c>
      <c r="B9" s="88"/>
      <c r="C9" s="88"/>
      <c r="D9" s="88"/>
      <c r="E9" s="88"/>
      <c r="F9" s="89"/>
      <c r="G9" s="31">
        <v>1673</v>
      </c>
      <c r="H9" s="69">
        <v>2050</v>
      </c>
    </row>
    <row r="10" spans="1:8" ht="13.5" thickBot="1">
      <c r="A10" s="99" t="s">
        <v>107</v>
      </c>
      <c r="B10" s="88"/>
      <c r="C10" s="88"/>
      <c r="D10" s="88"/>
      <c r="E10" s="88"/>
      <c r="F10" s="89"/>
      <c r="G10" s="31">
        <v>3020</v>
      </c>
      <c r="H10" s="70">
        <v>76</v>
      </c>
    </row>
    <row r="11" spans="1:8" ht="40.5" customHeight="1" thickBot="1">
      <c r="A11" s="100" t="s">
        <v>108</v>
      </c>
      <c r="B11" s="91"/>
      <c r="C11" s="91"/>
      <c r="D11" s="91"/>
      <c r="E11" s="91"/>
      <c r="F11" s="92"/>
      <c r="G11" s="33">
        <f>G12+G18+G19</f>
        <v>25869</v>
      </c>
      <c r="H11" s="68">
        <v>29551</v>
      </c>
    </row>
    <row r="12" spans="1:8" ht="13.5" thickBot="1">
      <c r="A12" s="99" t="s">
        <v>109</v>
      </c>
      <c r="B12" s="88"/>
      <c r="C12" s="88"/>
      <c r="D12" s="88"/>
      <c r="E12" s="88"/>
      <c r="F12" s="89"/>
      <c r="G12" s="31">
        <v>25776</v>
      </c>
      <c r="H12" s="69">
        <v>29551</v>
      </c>
    </row>
    <row r="13" spans="1:8" ht="22.5" customHeight="1" thickBot="1">
      <c r="A13" s="99"/>
      <c r="B13" s="88"/>
      <c r="C13" s="89"/>
      <c r="D13" s="113" t="s">
        <v>110</v>
      </c>
      <c r="E13" s="114"/>
      <c r="F13" s="115"/>
      <c r="G13" s="31">
        <v>1789</v>
      </c>
      <c r="H13" s="70">
        <v>2092</v>
      </c>
    </row>
    <row r="14" spans="1:8" ht="13.5" thickBot="1">
      <c r="A14" s="99"/>
      <c r="B14" s="88"/>
      <c r="C14" s="89"/>
      <c r="D14" s="113" t="s">
        <v>111</v>
      </c>
      <c r="E14" s="114"/>
      <c r="F14" s="115"/>
      <c r="G14" s="31">
        <v>12173</v>
      </c>
      <c r="H14" s="69">
        <v>17570</v>
      </c>
    </row>
    <row r="15" spans="1:8" ht="22.5" customHeight="1" thickBot="1">
      <c r="A15" s="99"/>
      <c r="B15" s="88"/>
      <c r="C15" s="89"/>
      <c r="D15" s="113" t="s">
        <v>112</v>
      </c>
      <c r="E15" s="114"/>
      <c r="F15" s="115"/>
      <c r="G15" s="31">
        <v>6588</v>
      </c>
      <c r="H15" s="69">
        <v>6805</v>
      </c>
    </row>
    <row r="16" spans="1:8" ht="22.5" customHeight="1" thickBot="1">
      <c r="A16" s="99"/>
      <c r="B16" s="88"/>
      <c r="C16" s="89"/>
      <c r="D16" s="113" t="s">
        <v>113</v>
      </c>
      <c r="E16" s="114"/>
      <c r="F16" s="115"/>
      <c r="G16" s="31">
        <v>1858</v>
      </c>
      <c r="H16" s="69">
        <v>1426</v>
      </c>
    </row>
    <row r="17" spans="1:8" ht="13.5" thickBot="1">
      <c r="A17" s="99"/>
      <c r="B17" s="88"/>
      <c r="C17" s="89"/>
      <c r="D17" s="113" t="s">
        <v>114</v>
      </c>
      <c r="E17" s="114"/>
      <c r="F17" s="115"/>
      <c r="G17" s="31">
        <v>3368</v>
      </c>
      <c r="H17" s="69">
        <v>1658</v>
      </c>
    </row>
    <row r="18" spans="1:8" ht="13.5" thickBot="1">
      <c r="A18" s="99" t="s">
        <v>115</v>
      </c>
      <c r="B18" s="88"/>
      <c r="C18" s="88"/>
      <c r="D18" s="88"/>
      <c r="E18" s="88"/>
      <c r="F18" s="89"/>
      <c r="G18" s="31">
        <v>47</v>
      </c>
      <c r="H18" s="69"/>
    </row>
    <row r="19" spans="1:8" ht="13.5" thickBot="1">
      <c r="A19" s="99" t="s">
        <v>116</v>
      </c>
      <c r="B19" s="88"/>
      <c r="C19" s="88"/>
      <c r="D19" s="88"/>
      <c r="E19" s="88"/>
      <c r="F19" s="89"/>
      <c r="G19" s="31">
        <v>46</v>
      </c>
      <c r="H19" s="69"/>
    </row>
    <row r="20" spans="1:8" ht="22.5" customHeight="1" thickBot="1">
      <c r="A20" s="99" t="s">
        <v>117</v>
      </c>
      <c r="B20" s="88"/>
      <c r="C20" s="88"/>
      <c r="D20" s="88"/>
      <c r="E20" s="88"/>
      <c r="F20" s="89"/>
      <c r="G20" s="33">
        <f>G2-G11</f>
        <v>64</v>
      </c>
      <c r="H20" s="68">
        <f>H2-H11</f>
        <v>198</v>
      </c>
    </row>
    <row r="21" spans="1:8" ht="22.5" customHeight="1" thickBot="1">
      <c r="A21" s="99" t="s">
        <v>118</v>
      </c>
      <c r="B21" s="88"/>
      <c r="C21" s="88"/>
      <c r="D21" s="88"/>
      <c r="E21" s="88"/>
      <c r="F21" s="89"/>
      <c r="G21" s="34"/>
      <c r="H21" s="71"/>
    </row>
    <row r="22" spans="1:8" ht="13.5" thickBot="1">
      <c r="A22" s="99" t="s">
        <v>119</v>
      </c>
      <c r="B22" s="88"/>
      <c r="C22" s="88"/>
      <c r="D22" s="88"/>
      <c r="E22" s="88"/>
      <c r="F22" s="89"/>
      <c r="G22" s="31">
        <v>64</v>
      </c>
      <c r="H22" s="69">
        <v>198</v>
      </c>
    </row>
    <row r="23" spans="1:8" ht="13.5" thickBot="1">
      <c r="A23" s="99" t="s">
        <v>120</v>
      </c>
      <c r="B23" s="88"/>
      <c r="C23" s="88"/>
      <c r="D23" s="88"/>
      <c r="E23" s="88"/>
      <c r="F23" s="89"/>
      <c r="G23" s="36">
        <v>25</v>
      </c>
      <c r="H23" s="72">
        <v>3</v>
      </c>
    </row>
    <row r="24" spans="1:8" ht="13.5" thickBot="1">
      <c r="A24" s="99" t="s">
        <v>121</v>
      </c>
      <c r="B24" s="88"/>
      <c r="C24" s="88"/>
      <c r="D24" s="88"/>
      <c r="E24" s="88"/>
      <c r="F24" s="89"/>
      <c r="G24" s="36"/>
      <c r="H24" s="72"/>
    </row>
    <row r="25" spans="1:8" ht="13.5" thickBot="1">
      <c r="A25" s="99" t="s">
        <v>122</v>
      </c>
      <c r="B25" s="88"/>
      <c r="C25" s="88"/>
      <c r="D25" s="88"/>
      <c r="E25" s="88"/>
      <c r="F25" s="89"/>
      <c r="G25" s="32"/>
      <c r="H25" s="70"/>
    </row>
    <row r="26" spans="1:8" ht="13.5" thickBot="1">
      <c r="A26" s="99" t="s">
        <v>123</v>
      </c>
      <c r="B26" s="88"/>
      <c r="C26" s="88"/>
      <c r="D26" s="88"/>
      <c r="E26" s="88"/>
      <c r="F26" s="89"/>
      <c r="G26" s="36"/>
      <c r="H26" s="72"/>
    </row>
    <row r="27" spans="1:8" ht="13.5" thickBot="1">
      <c r="A27" s="99" t="s">
        <v>124</v>
      </c>
      <c r="B27" s="88"/>
      <c r="C27" s="88"/>
      <c r="D27" s="88"/>
      <c r="E27" s="88"/>
      <c r="F27" s="89"/>
      <c r="G27" s="36"/>
      <c r="H27" s="72"/>
    </row>
    <row r="28" spans="1:8" ht="13.5" thickBot="1">
      <c r="A28" s="99" t="s">
        <v>125</v>
      </c>
      <c r="B28" s="88"/>
      <c r="C28" s="88"/>
      <c r="D28" s="88"/>
      <c r="E28" s="88"/>
      <c r="F28" s="89"/>
      <c r="G28" s="33">
        <v>39</v>
      </c>
      <c r="H28" s="68">
        <v>195</v>
      </c>
    </row>
    <row r="29" spans="1:8" ht="13.5" thickBot="1">
      <c r="A29" s="100" t="s">
        <v>126</v>
      </c>
      <c r="B29" s="91"/>
      <c r="C29" s="91"/>
      <c r="D29" s="91"/>
      <c r="E29" s="91"/>
      <c r="F29" s="92"/>
      <c r="G29" s="35"/>
      <c r="H29" s="73"/>
    </row>
    <row r="30" spans="1:8" ht="22.5" customHeight="1" thickBot="1">
      <c r="A30" s="100" t="s">
        <v>127</v>
      </c>
      <c r="B30" s="91"/>
      <c r="C30" s="91"/>
      <c r="D30" s="91"/>
      <c r="E30" s="91"/>
      <c r="F30" s="92"/>
      <c r="G30" s="35"/>
      <c r="H30" s="73"/>
    </row>
    <row r="31" spans="1:8" ht="13.5" thickBot="1">
      <c r="A31" s="100" t="s">
        <v>128</v>
      </c>
      <c r="B31" s="91"/>
      <c r="C31" s="91"/>
      <c r="D31" s="91"/>
      <c r="E31" s="91"/>
      <c r="F31" s="92"/>
      <c r="G31" s="35"/>
      <c r="H31" s="73"/>
    </row>
    <row r="32" spans="1:8" ht="13.5" thickBot="1">
      <c r="A32" s="101" t="s">
        <v>129</v>
      </c>
      <c r="B32" s="102"/>
      <c r="C32" s="102"/>
      <c r="D32" s="102"/>
      <c r="E32" s="102"/>
      <c r="F32" s="103"/>
      <c r="G32" s="78"/>
      <c r="H32" s="79"/>
    </row>
    <row r="33" spans="1:8" ht="13.5" thickBot="1">
      <c r="A33" s="104" t="s">
        <v>130</v>
      </c>
      <c r="B33" s="105"/>
      <c r="C33" s="105"/>
      <c r="D33" s="105"/>
      <c r="E33" s="105"/>
      <c r="F33" s="106"/>
      <c r="G33" s="81"/>
      <c r="H33" s="82"/>
    </row>
    <row r="34" spans="1:8" ht="183.75" customHeight="1" thickBot="1">
      <c r="A34" s="74"/>
      <c r="B34" s="74"/>
      <c r="C34" s="74"/>
      <c r="D34" s="74"/>
      <c r="E34" s="74"/>
      <c r="F34" s="74"/>
      <c r="G34" s="80"/>
      <c r="H34" s="80"/>
    </row>
    <row r="35" spans="1:8" ht="13.5" thickBot="1">
      <c r="A35" s="107" t="s">
        <v>131</v>
      </c>
      <c r="B35" s="108"/>
      <c r="C35" s="108"/>
      <c r="D35" s="108"/>
      <c r="E35" s="108"/>
      <c r="F35" s="109"/>
      <c r="G35" s="85" t="s">
        <v>98</v>
      </c>
      <c r="H35" s="86" t="s">
        <v>194</v>
      </c>
    </row>
    <row r="36" spans="1:8" ht="13.5" thickBot="1">
      <c r="A36" s="110" t="s">
        <v>132</v>
      </c>
      <c r="B36" s="111"/>
      <c r="C36" s="111"/>
      <c r="D36" s="111"/>
      <c r="E36" s="111"/>
      <c r="F36" s="112"/>
      <c r="G36" s="83">
        <v>51932</v>
      </c>
      <c r="H36" s="84">
        <v>51532</v>
      </c>
    </row>
    <row r="37" spans="1:8" ht="13.5" thickBot="1">
      <c r="A37" s="99" t="s">
        <v>133</v>
      </c>
      <c r="B37" s="88"/>
      <c r="C37" s="88"/>
      <c r="D37" s="88"/>
      <c r="E37" s="88"/>
      <c r="F37" s="89"/>
      <c r="G37" s="31">
        <v>23690</v>
      </c>
      <c r="H37" s="69">
        <v>22795</v>
      </c>
    </row>
    <row r="38" spans="1:8" ht="13.5" thickBot="1">
      <c r="A38" s="75"/>
      <c r="B38" s="87" t="s">
        <v>134</v>
      </c>
      <c r="C38" s="88"/>
      <c r="D38" s="88"/>
      <c r="E38" s="88"/>
      <c r="F38" s="89"/>
      <c r="G38" s="32"/>
      <c r="H38" s="70"/>
    </row>
    <row r="39" spans="1:8" ht="13.5" thickBot="1">
      <c r="A39" s="75"/>
      <c r="B39" s="87" t="s">
        <v>135</v>
      </c>
      <c r="C39" s="88"/>
      <c r="D39" s="88"/>
      <c r="E39" s="88"/>
      <c r="F39" s="89"/>
      <c r="G39" s="32"/>
      <c r="H39" s="70"/>
    </row>
    <row r="40" spans="1:8" ht="13.5" thickBot="1">
      <c r="A40" s="75"/>
      <c r="B40" s="87" t="s">
        <v>136</v>
      </c>
      <c r="C40" s="88"/>
      <c r="D40" s="88"/>
      <c r="E40" s="88"/>
      <c r="F40" s="89"/>
      <c r="G40" s="31"/>
      <c r="H40" s="69"/>
    </row>
    <row r="41" spans="1:8" ht="13.5" thickBot="1">
      <c r="A41" s="75"/>
      <c r="B41" s="87" t="s">
        <v>137</v>
      </c>
      <c r="C41" s="88"/>
      <c r="D41" s="88"/>
      <c r="E41" s="88"/>
      <c r="F41" s="89"/>
      <c r="G41" s="31">
        <v>23690</v>
      </c>
      <c r="H41" s="69">
        <v>22795</v>
      </c>
    </row>
    <row r="42" spans="1:8" ht="13.5" thickBot="1">
      <c r="A42" s="75"/>
      <c r="B42" s="87" t="s">
        <v>138</v>
      </c>
      <c r="C42" s="88"/>
      <c r="D42" s="88"/>
      <c r="E42" s="88"/>
      <c r="F42" s="89"/>
      <c r="G42" s="31"/>
      <c r="H42" s="69"/>
    </row>
    <row r="43" spans="1:8" ht="13.5" thickBot="1">
      <c r="A43" s="99" t="s">
        <v>139</v>
      </c>
      <c r="B43" s="88"/>
      <c r="C43" s="88"/>
      <c r="D43" s="89"/>
      <c r="E43" s="87" t="s">
        <v>140</v>
      </c>
      <c r="F43" s="89"/>
      <c r="G43" s="32"/>
      <c r="H43" s="70"/>
    </row>
    <row r="44" spans="1:8" ht="22.5" customHeight="1" thickBot="1">
      <c r="A44" s="99"/>
      <c r="B44" s="88"/>
      <c r="C44" s="88"/>
      <c r="D44" s="89"/>
      <c r="E44" s="87" t="s">
        <v>141</v>
      </c>
      <c r="F44" s="89"/>
      <c r="G44" s="31"/>
      <c r="H44" s="69"/>
    </row>
    <row r="45" spans="1:8" ht="13.5" thickBot="1">
      <c r="A45" s="99" t="s">
        <v>142</v>
      </c>
      <c r="B45" s="88"/>
      <c r="C45" s="88"/>
      <c r="D45" s="88"/>
      <c r="E45" s="88"/>
      <c r="F45" s="89"/>
      <c r="G45" s="31">
        <v>28242</v>
      </c>
      <c r="H45" s="69">
        <v>28737</v>
      </c>
    </row>
    <row r="46" spans="1:8" ht="13.5" thickBot="1">
      <c r="A46" s="75" t="s">
        <v>143</v>
      </c>
      <c r="B46" s="87" t="s">
        <v>144</v>
      </c>
      <c r="C46" s="88"/>
      <c r="D46" s="88"/>
      <c r="E46" s="88"/>
      <c r="F46" s="89"/>
      <c r="G46" s="31">
        <v>14370</v>
      </c>
      <c r="H46" s="69">
        <v>21539</v>
      </c>
    </row>
    <row r="47" spans="1:8" ht="22.5" customHeight="1" thickBot="1">
      <c r="A47" s="75"/>
      <c r="B47" s="87" t="s">
        <v>145</v>
      </c>
      <c r="C47" s="88"/>
      <c r="D47" s="88"/>
      <c r="E47" s="88"/>
      <c r="F47" s="89"/>
      <c r="G47" s="32"/>
      <c r="H47" s="70"/>
    </row>
    <row r="48" spans="1:8" ht="13.5" thickBot="1">
      <c r="A48" s="75"/>
      <c r="B48" s="87" t="s">
        <v>146</v>
      </c>
      <c r="C48" s="88"/>
      <c r="D48" s="88"/>
      <c r="E48" s="88"/>
      <c r="F48" s="89"/>
      <c r="G48" s="31">
        <v>13872</v>
      </c>
      <c r="H48" s="69">
        <v>7198</v>
      </c>
    </row>
    <row r="49" spans="1:8" ht="13.5" thickBot="1">
      <c r="A49" s="75"/>
      <c r="B49" s="87" t="s">
        <v>147</v>
      </c>
      <c r="C49" s="88"/>
      <c r="D49" s="88"/>
      <c r="E49" s="88"/>
      <c r="F49" s="89"/>
      <c r="G49" s="32"/>
      <c r="H49" s="70"/>
    </row>
    <row r="50" spans="1:8" ht="13.5" thickBot="1">
      <c r="A50" s="99" t="s">
        <v>148</v>
      </c>
      <c r="B50" s="88"/>
      <c r="C50" s="88"/>
      <c r="D50" s="88"/>
      <c r="E50" s="88"/>
      <c r="F50" s="89"/>
      <c r="G50" s="31">
        <f>G41+G46+G48</f>
        <v>51932</v>
      </c>
      <c r="H50" s="69">
        <f>H41+H46+H48</f>
        <v>51532</v>
      </c>
    </row>
    <row r="51" spans="1:8" ht="13.5" thickBot="1">
      <c r="A51" s="99" t="s">
        <v>149</v>
      </c>
      <c r="B51" s="88"/>
      <c r="C51" s="88"/>
      <c r="D51" s="88"/>
      <c r="E51" s="88"/>
      <c r="F51" s="89"/>
      <c r="G51" s="32"/>
      <c r="H51" s="70"/>
    </row>
    <row r="52" spans="1:8" ht="13.5" thickBot="1">
      <c r="A52" s="99" t="s">
        <v>150</v>
      </c>
      <c r="B52" s="88"/>
      <c r="C52" s="88"/>
      <c r="D52" s="88"/>
      <c r="E52" s="88"/>
      <c r="F52" s="89"/>
      <c r="G52" s="32"/>
      <c r="H52" s="70"/>
    </row>
    <row r="53" spans="1:8" ht="13.5" thickBot="1">
      <c r="A53" s="100" t="s">
        <v>151</v>
      </c>
      <c r="B53" s="91"/>
      <c r="C53" s="91"/>
      <c r="D53" s="91"/>
      <c r="E53" s="91"/>
      <c r="F53" s="92"/>
      <c r="G53" s="33">
        <v>51932</v>
      </c>
      <c r="H53" s="68">
        <v>51532</v>
      </c>
    </row>
    <row r="54" spans="1:8" ht="13.5" thickBot="1">
      <c r="A54" s="99" t="s">
        <v>152</v>
      </c>
      <c r="B54" s="88"/>
      <c r="C54" s="88"/>
      <c r="D54" s="88"/>
      <c r="E54" s="88"/>
      <c r="F54" s="89"/>
      <c r="G54" s="31">
        <v>51065</v>
      </c>
      <c r="H54" s="69">
        <v>51260</v>
      </c>
    </row>
    <row r="55" spans="1:8" ht="13.5" thickBot="1">
      <c r="A55" s="99"/>
      <c r="B55" s="89"/>
      <c r="C55" s="87" t="s">
        <v>153</v>
      </c>
      <c r="D55" s="88"/>
      <c r="E55" s="88"/>
      <c r="F55" s="89"/>
      <c r="G55" s="31">
        <v>48723</v>
      </c>
      <c r="H55" s="69">
        <v>48723</v>
      </c>
    </row>
    <row r="56" spans="1:8" ht="13.5" thickBot="1">
      <c r="A56" s="99"/>
      <c r="B56" s="89"/>
      <c r="C56" s="87" t="s">
        <v>154</v>
      </c>
      <c r="D56" s="88"/>
      <c r="E56" s="88"/>
      <c r="F56" s="89"/>
      <c r="G56" s="32"/>
      <c r="H56" s="70"/>
    </row>
    <row r="57" spans="1:8" ht="13.5" thickBot="1">
      <c r="A57" s="99"/>
      <c r="B57" s="89"/>
      <c r="C57" s="87" t="s">
        <v>155</v>
      </c>
      <c r="D57" s="88"/>
      <c r="E57" s="88"/>
      <c r="F57" s="89"/>
      <c r="G57" s="32">
        <v>223</v>
      </c>
      <c r="H57" s="70">
        <v>223</v>
      </c>
    </row>
    <row r="58" spans="1:8" ht="13.5" thickBot="1">
      <c r="A58" s="99"/>
      <c r="B58" s="89"/>
      <c r="C58" s="87" t="s">
        <v>156</v>
      </c>
      <c r="D58" s="88"/>
      <c r="E58" s="88"/>
      <c r="F58" s="89"/>
      <c r="G58" s="32"/>
      <c r="H58" s="70"/>
    </row>
    <row r="59" spans="1:8" ht="13.5" thickBot="1">
      <c r="A59" s="99"/>
      <c r="B59" s="89"/>
      <c r="C59" s="87" t="s">
        <v>157</v>
      </c>
      <c r="D59" s="88"/>
      <c r="E59" s="88"/>
      <c r="F59" s="89"/>
      <c r="G59" s="31">
        <v>2119</v>
      </c>
      <c r="H59" s="69">
        <v>2314</v>
      </c>
    </row>
    <row r="60" spans="1:8" ht="13.5" thickBot="1">
      <c r="A60" s="99"/>
      <c r="B60" s="89"/>
      <c r="C60" s="87" t="s">
        <v>158</v>
      </c>
      <c r="D60" s="88"/>
      <c r="E60" s="88"/>
      <c r="F60" s="89"/>
      <c r="G60" s="32"/>
      <c r="H60" s="70"/>
    </row>
    <row r="61" spans="1:8" ht="13.5" thickBot="1">
      <c r="A61" s="99"/>
      <c r="B61" s="89"/>
      <c r="C61" s="87" t="s">
        <v>159</v>
      </c>
      <c r="D61" s="88"/>
      <c r="E61" s="88"/>
      <c r="F61" s="89"/>
      <c r="G61" s="32"/>
      <c r="H61" s="70"/>
    </row>
    <row r="62" spans="1:8" ht="13.5" thickBot="1">
      <c r="A62" s="99" t="s">
        <v>160</v>
      </c>
      <c r="B62" s="88"/>
      <c r="C62" s="88"/>
      <c r="D62" s="88"/>
      <c r="E62" s="88"/>
      <c r="F62" s="89"/>
      <c r="G62" s="31">
        <v>867</v>
      </c>
      <c r="H62" s="69">
        <v>272</v>
      </c>
    </row>
    <row r="63" spans="1:8" ht="13.5" thickBot="1">
      <c r="A63" s="99"/>
      <c r="B63" s="89"/>
      <c r="C63" s="87" t="s">
        <v>161</v>
      </c>
      <c r="D63" s="88"/>
      <c r="E63" s="88"/>
      <c r="F63" s="89"/>
      <c r="G63" s="32"/>
      <c r="H63" s="70"/>
    </row>
    <row r="64" spans="1:8" ht="13.5" thickBot="1">
      <c r="A64" s="99"/>
      <c r="B64" s="89"/>
      <c r="C64" s="87" t="s">
        <v>162</v>
      </c>
      <c r="D64" s="88"/>
      <c r="E64" s="88"/>
      <c r="F64" s="89"/>
      <c r="G64" s="32"/>
      <c r="H64" s="70"/>
    </row>
    <row r="65" spans="1:8" ht="17.25" thickBot="1">
      <c r="A65" s="99"/>
      <c r="B65" s="88"/>
      <c r="C65" s="88"/>
      <c r="D65" s="88"/>
      <c r="E65" s="89"/>
      <c r="F65" s="41" t="s">
        <v>163</v>
      </c>
      <c r="G65" s="32"/>
      <c r="H65" s="70"/>
    </row>
    <row r="66" spans="1:8" ht="25.5" thickBot="1">
      <c r="A66" s="99"/>
      <c r="B66" s="88"/>
      <c r="C66" s="88"/>
      <c r="D66" s="88"/>
      <c r="E66" s="89"/>
      <c r="F66" s="41" t="s">
        <v>164</v>
      </c>
      <c r="G66" s="32"/>
      <c r="H66" s="70"/>
    </row>
    <row r="67" spans="1:8" ht="13.5" thickBot="1">
      <c r="A67" s="99"/>
      <c r="B67" s="89"/>
      <c r="C67" s="87" t="s">
        <v>165</v>
      </c>
      <c r="D67" s="88"/>
      <c r="E67" s="88"/>
      <c r="F67" s="89"/>
      <c r="G67" s="31">
        <v>867</v>
      </c>
      <c r="H67" s="69">
        <v>272</v>
      </c>
    </row>
    <row r="68" spans="1:8" ht="25.5" thickBot="1">
      <c r="A68" s="99"/>
      <c r="B68" s="88"/>
      <c r="C68" s="88"/>
      <c r="D68" s="88"/>
      <c r="E68" s="89"/>
      <c r="F68" s="41" t="s">
        <v>166</v>
      </c>
      <c r="G68" s="32"/>
      <c r="H68" s="69"/>
    </row>
    <row r="69" spans="1:8" ht="58.5" thickBot="1">
      <c r="A69" s="99"/>
      <c r="B69" s="88"/>
      <c r="C69" s="88"/>
      <c r="D69" s="88"/>
      <c r="E69" s="89"/>
      <c r="F69" s="41" t="s">
        <v>167</v>
      </c>
      <c r="G69" s="32"/>
      <c r="H69" s="70"/>
    </row>
    <row r="70" spans="1:8" ht="17.25" thickBot="1">
      <c r="A70" s="99"/>
      <c r="B70" s="88"/>
      <c r="C70" s="88"/>
      <c r="D70" s="88"/>
      <c r="E70" s="89"/>
      <c r="F70" s="41" t="s">
        <v>168</v>
      </c>
      <c r="G70" s="31">
        <v>867</v>
      </c>
      <c r="H70" s="69">
        <v>272</v>
      </c>
    </row>
    <row r="71" spans="1:8" ht="42" thickBot="1">
      <c r="A71" s="99"/>
      <c r="B71" s="88"/>
      <c r="C71" s="88"/>
      <c r="D71" s="88"/>
      <c r="E71" s="89"/>
      <c r="F71" s="41" t="s">
        <v>169</v>
      </c>
      <c r="G71" s="32"/>
      <c r="H71" s="69"/>
    </row>
    <row r="72" spans="1:8" ht="33.75" thickBot="1">
      <c r="A72" s="99"/>
      <c r="B72" s="88"/>
      <c r="C72" s="88"/>
      <c r="D72" s="88"/>
      <c r="E72" s="89"/>
      <c r="F72" s="41" t="s">
        <v>170</v>
      </c>
      <c r="G72" s="31"/>
      <c r="H72" s="69"/>
    </row>
    <row r="73" spans="1:8" ht="25.5" thickBot="1">
      <c r="A73" s="99"/>
      <c r="B73" s="88"/>
      <c r="C73" s="88"/>
      <c r="D73" s="88"/>
      <c r="E73" s="89"/>
      <c r="F73" s="41" t="s">
        <v>171</v>
      </c>
      <c r="G73" s="32"/>
      <c r="H73" s="70"/>
    </row>
    <row r="74" spans="1:8" ht="13.5" thickBot="1">
      <c r="A74" s="75"/>
      <c r="B74" s="87" t="s">
        <v>172</v>
      </c>
      <c r="C74" s="88"/>
      <c r="D74" s="88"/>
      <c r="E74" s="88"/>
      <c r="F74" s="89"/>
      <c r="G74" s="32"/>
      <c r="H74" s="70"/>
    </row>
    <row r="75" spans="1:8" ht="13.5" thickBot="1">
      <c r="A75" s="96" t="s">
        <v>173</v>
      </c>
      <c r="B75" s="97"/>
      <c r="C75" s="97"/>
      <c r="D75" s="97"/>
      <c r="E75" s="97"/>
      <c r="F75" s="98"/>
      <c r="G75" s="76"/>
      <c r="H75" s="77"/>
    </row>
  </sheetData>
  <sheetProtection/>
  <mergeCells count="96">
    <mergeCell ref="A5:C5"/>
    <mergeCell ref="D5:F5"/>
    <mergeCell ref="A6:C6"/>
    <mergeCell ref="D6:F6"/>
    <mergeCell ref="A1:F1"/>
    <mergeCell ref="A2:F2"/>
    <mergeCell ref="A3:F3"/>
    <mergeCell ref="A4:C4"/>
    <mergeCell ref="D4:F4"/>
    <mergeCell ref="A9:F9"/>
    <mergeCell ref="A10:F10"/>
    <mergeCell ref="A11:F11"/>
    <mergeCell ref="A12:F12"/>
    <mergeCell ref="A7:C7"/>
    <mergeCell ref="D7:F7"/>
    <mergeCell ref="A8:C8"/>
    <mergeCell ref="D8:F8"/>
    <mergeCell ref="A15:C15"/>
    <mergeCell ref="D15:F15"/>
    <mergeCell ref="A16:C16"/>
    <mergeCell ref="D16:F16"/>
    <mergeCell ref="A13:C13"/>
    <mergeCell ref="D13:F13"/>
    <mergeCell ref="A14:C14"/>
    <mergeCell ref="D14:F14"/>
    <mergeCell ref="A20:F20"/>
    <mergeCell ref="A21:F21"/>
    <mergeCell ref="A22:F22"/>
    <mergeCell ref="A23:F23"/>
    <mergeCell ref="A17:C17"/>
    <mergeCell ref="D17:F17"/>
    <mergeCell ref="A18:F18"/>
    <mergeCell ref="A19:F19"/>
    <mergeCell ref="A28:F28"/>
    <mergeCell ref="A29:F29"/>
    <mergeCell ref="A30:F30"/>
    <mergeCell ref="A31:F31"/>
    <mergeCell ref="A24:F24"/>
    <mergeCell ref="A25:F25"/>
    <mergeCell ref="A26:F26"/>
    <mergeCell ref="A27:F27"/>
    <mergeCell ref="A37:F37"/>
    <mergeCell ref="B38:F38"/>
    <mergeCell ref="B39:F39"/>
    <mergeCell ref="B40:F40"/>
    <mergeCell ref="A32:F32"/>
    <mergeCell ref="A33:F33"/>
    <mergeCell ref="A35:F35"/>
    <mergeCell ref="A36:F36"/>
    <mergeCell ref="A44:D44"/>
    <mergeCell ref="E44:F44"/>
    <mergeCell ref="A45:F45"/>
    <mergeCell ref="B46:F46"/>
    <mergeCell ref="B41:F41"/>
    <mergeCell ref="B42:F42"/>
    <mergeCell ref="A43:D43"/>
    <mergeCell ref="E43:F43"/>
    <mergeCell ref="A51:F51"/>
    <mergeCell ref="A52:F52"/>
    <mergeCell ref="A53:F53"/>
    <mergeCell ref="A54:F54"/>
    <mergeCell ref="B47:F47"/>
    <mergeCell ref="B48:F48"/>
    <mergeCell ref="B49:F49"/>
    <mergeCell ref="A50:F50"/>
    <mergeCell ref="A57:B57"/>
    <mergeCell ref="C57:F57"/>
    <mergeCell ref="A58:B58"/>
    <mergeCell ref="C58:F58"/>
    <mergeCell ref="A55:B55"/>
    <mergeCell ref="C55:F55"/>
    <mergeCell ref="A56:B56"/>
    <mergeCell ref="C56:F56"/>
    <mergeCell ref="A61:B61"/>
    <mergeCell ref="C61:F61"/>
    <mergeCell ref="A62:F62"/>
    <mergeCell ref="A63:B63"/>
    <mergeCell ref="C63:F63"/>
    <mergeCell ref="A59:B59"/>
    <mergeCell ref="C59:F59"/>
    <mergeCell ref="A60:B60"/>
    <mergeCell ref="C60:F60"/>
    <mergeCell ref="A67:B67"/>
    <mergeCell ref="C67:F67"/>
    <mergeCell ref="A68:E68"/>
    <mergeCell ref="A69:E69"/>
    <mergeCell ref="A64:B64"/>
    <mergeCell ref="C64:F64"/>
    <mergeCell ref="A65:E65"/>
    <mergeCell ref="A66:E66"/>
    <mergeCell ref="B74:F74"/>
    <mergeCell ref="A75:F75"/>
    <mergeCell ref="A70:E70"/>
    <mergeCell ref="A71:E71"/>
    <mergeCell ref="A72:E72"/>
    <mergeCell ref="A73:E73"/>
  </mergeCells>
  <printOptions/>
  <pageMargins left="0.33" right="0.51" top="0.28" bottom="0.33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2:11" ht="41.25" customHeight="1">
      <c r="B1" s="237" t="s">
        <v>78</v>
      </c>
      <c r="C1" s="237"/>
      <c r="D1" s="237"/>
      <c r="E1" s="237"/>
      <c r="F1" s="237"/>
      <c r="G1" s="237"/>
      <c r="H1" s="237"/>
      <c r="I1" s="237"/>
      <c r="J1" s="237"/>
      <c r="K1" s="237"/>
    </row>
    <row r="2" spans="2:11" ht="12.75">
      <c r="B2" s="238" t="s">
        <v>193</v>
      </c>
      <c r="C2" s="238"/>
      <c r="D2" s="238"/>
      <c r="E2" s="238"/>
      <c r="F2" s="238"/>
      <c r="G2" s="238"/>
      <c r="H2" s="238"/>
      <c r="I2" s="238"/>
      <c r="J2" s="238"/>
      <c r="K2" s="238"/>
    </row>
    <row r="3" spans="2:11" ht="12.75">
      <c r="B3" s="130" t="s">
        <v>195</v>
      </c>
      <c r="C3" s="130"/>
      <c r="D3" s="130"/>
      <c r="E3" s="130"/>
      <c r="F3" s="130"/>
      <c r="G3" s="130"/>
      <c r="H3" s="130"/>
      <c r="I3" s="130"/>
      <c r="J3" s="130"/>
      <c r="K3" s="130"/>
    </row>
    <row r="4" spans="2:11" ht="12.75">
      <c r="B4" s="2"/>
      <c r="C4" s="2"/>
      <c r="D4" s="2"/>
      <c r="E4" s="2"/>
      <c r="F4" s="2"/>
      <c r="G4" s="2"/>
      <c r="H4" s="2"/>
      <c r="I4" s="2"/>
      <c r="J4" s="14"/>
      <c r="K4" s="14"/>
    </row>
    <row r="5" spans="2:11" ht="13.5" thickBot="1">
      <c r="B5" s="239" t="s">
        <v>0</v>
      </c>
      <c r="C5" s="239"/>
      <c r="D5" s="239"/>
      <c r="E5" s="239"/>
      <c r="F5" s="239"/>
      <c r="G5" s="239"/>
      <c r="H5" s="239"/>
      <c r="I5" s="239"/>
      <c r="J5" s="239"/>
      <c r="K5" s="239"/>
    </row>
    <row r="6" spans="2:11" ht="12.75">
      <c r="B6" s="240" t="s">
        <v>1</v>
      </c>
      <c r="C6" s="241"/>
      <c r="D6" s="242" t="s">
        <v>196</v>
      </c>
      <c r="E6" s="243"/>
      <c r="F6" s="243"/>
      <c r="G6" s="244"/>
      <c r="H6" s="245" t="s">
        <v>2</v>
      </c>
      <c r="I6" s="241"/>
      <c r="J6" s="246" t="s">
        <v>198</v>
      </c>
      <c r="K6" s="247"/>
    </row>
    <row r="7" spans="2:11" ht="13.5" thickBot="1">
      <c r="B7" s="232" t="s">
        <v>3</v>
      </c>
      <c r="C7" s="233"/>
      <c r="D7" s="234" t="s">
        <v>197</v>
      </c>
      <c r="E7" s="235"/>
      <c r="F7" s="235"/>
      <c r="G7" s="233"/>
      <c r="H7" s="234" t="s">
        <v>4</v>
      </c>
      <c r="I7" s="233"/>
      <c r="J7" s="234">
        <v>100495335</v>
      </c>
      <c r="K7" s="236"/>
    </row>
    <row r="8" spans="2:11" ht="11.25" customHeight="1">
      <c r="B8" s="4"/>
      <c r="C8" s="4"/>
      <c r="D8" s="3"/>
      <c r="E8" s="3"/>
      <c r="F8" s="3"/>
      <c r="G8" s="3"/>
      <c r="H8" s="4"/>
      <c r="I8" s="4"/>
      <c r="J8" s="3"/>
      <c r="K8" s="3"/>
    </row>
    <row r="9" spans="2:11" ht="15" customHeight="1">
      <c r="B9" s="224" t="s">
        <v>5</v>
      </c>
      <c r="C9" s="224"/>
      <c r="D9" s="224"/>
      <c r="E9" s="224"/>
      <c r="F9" s="224"/>
      <c r="G9" s="224"/>
      <c r="H9" s="224"/>
      <c r="I9" s="224"/>
      <c r="J9" s="224"/>
      <c r="K9" s="224"/>
    </row>
    <row r="10" spans="2:11" ht="17.25" customHeight="1" thickBot="1"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2:11" ht="12.75" customHeight="1">
      <c r="B11" s="225" t="s">
        <v>6</v>
      </c>
      <c r="C11" s="226"/>
      <c r="D11" s="226"/>
      <c r="E11" s="226"/>
      <c r="F11" s="226"/>
      <c r="G11" s="226"/>
      <c r="H11" s="226"/>
      <c r="I11" s="226"/>
      <c r="J11" s="226"/>
      <c r="K11" s="227"/>
    </row>
    <row r="12" spans="2:11" ht="12.75">
      <c r="B12" s="228" t="s">
        <v>7</v>
      </c>
      <c r="C12" s="229"/>
      <c r="D12" s="230"/>
      <c r="E12" s="5" t="s">
        <v>8</v>
      </c>
      <c r="F12" s="5" t="s">
        <v>9</v>
      </c>
      <c r="G12" s="231" t="s">
        <v>10</v>
      </c>
      <c r="H12" s="229"/>
      <c r="I12" s="230"/>
      <c r="J12" s="5" t="s">
        <v>8</v>
      </c>
      <c r="K12" s="42" t="s">
        <v>9</v>
      </c>
    </row>
    <row r="13" spans="2:11" ht="12.75">
      <c r="B13" s="187" t="s">
        <v>11</v>
      </c>
      <c r="C13" s="188"/>
      <c r="D13" s="189"/>
      <c r="E13" s="26">
        <v>23690</v>
      </c>
      <c r="F13" s="26">
        <v>22795</v>
      </c>
      <c r="G13" s="217" t="s">
        <v>12</v>
      </c>
      <c r="H13" s="188"/>
      <c r="I13" s="189"/>
      <c r="J13" s="26">
        <v>51065</v>
      </c>
      <c r="K13" s="43">
        <v>51260</v>
      </c>
    </row>
    <row r="14" spans="2:11" ht="12.75">
      <c r="B14" s="203" t="s">
        <v>13</v>
      </c>
      <c r="C14" s="201"/>
      <c r="D14" s="202"/>
      <c r="E14" s="26" t="str">
        <f>IF('2005-2006'!G38=0,"-",'2005-2006'!G38)</f>
        <v>-</v>
      </c>
      <c r="F14" s="26" t="str">
        <f>IF('2005-2006'!H38=0,"-",'2005-2006'!H38)</f>
        <v>-</v>
      </c>
      <c r="G14" s="221" t="s">
        <v>80</v>
      </c>
      <c r="H14" s="222"/>
      <c r="I14" s="223"/>
      <c r="J14" s="26">
        <v>48723</v>
      </c>
      <c r="K14" s="43">
        <v>48732</v>
      </c>
    </row>
    <row r="15" spans="2:11" ht="12.75">
      <c r="B15" s="218" t="s">
        <v>14</v>
      </c>
      <c r="C15" s="219"/>
      <c r="D15" s="220"/>
      <c r="E15" s="26" t="str">
        <f>IF('2005-2006'!G39=0,"-",'2005-2006'!G39)</f>
        <v>-</v>
      </c>
      <c r="F15" s="26" t="str">
        <f>IF('2005-2006'!H39=0,"-",'2005-2006'!H39)</f>
        <v>-</v>
      </c>
      <c r="G15" s="190" t="s">
        <v>15</v>
      </c>
      <c r="H15" s="191"/>
      <c r="I15" s="192"/>
      <c r="J15" s="26" t="str">
        <f>IF('2005-2006'!G56=0,"-",'2005-2006'!G56)</f>
        <v>-</v>
      </c>
      <c r="K15" s="43" t="str">
        <f>IF('2005-2006'!H56=0,"-",'2005-2006'!H56)</f>
        <v>-</v>
      </c>
    </row>
    <row r="16" spans="2:11" ht="12.75">
      <c r="B16" s="199" t="s">
        <v>16</v>
      </c>
      <c r="C16" s="191"/>
      <c r="D16" s="192"/>
      <c r="E16" s="26"/>
      <c r="F16" s="26"/>
      <c r="G16" s="190" t="s">
        <v>17</v>
      </c>
      <c r="H16" s="191"/>
      <c r="I16" s="192"/>
      <c r="J16" s="26">
        <v>223</v>
      </c>
      <c r="K16" s="43">
        <v>223</v>
      </c>
    </row>
    <row r="17" spans="2:11" ht="12.75" customHeight="1">
      <c r="B17" s="211" t="s">
        <v>62</v>
      </c>
      <c r="C17" s="212"/>
      <c r="D17" s="213"/>
      <c r="E17" s="119">
        <v>23690</v>
      </c>
      <c r="F17" s="119">
        <v>22795</v>
      </c>
      <c r="G17" s="190" t="s">
        <v>18</v>
      </c>
      <c r="H17" s="191"/>
      <c r="I17" s="192"/>
      <c r="J17" s="26" t="str">
        <f>IF('2005-2006'!G58=0,"-",'2005-2006'!G58)</f>
        <v>-</v>
      </c>
      <c r="K17" s="43" t="str">
        <f>IF('2005-2006'!H58=0,"-",'2005-2006'!H58)</f>
        <v>-</v>
      </c>
    </row>
    <row r="18" spans="2:11" ht="12.75">
      <c r="B18" s="214"/>
      <c r="C18" s="215"/>
      <c r="D18" s="216"/>
      <c r="E18" s="165"/>
      <c r="F18" s="165"/>
      <c r="G18" s="190" t="s">
        <v>63</v>
      </c>
      <c r="H18" s="191"/>
      <c r="I18" s="192"/>
      <c r="J18" s="26">
        <v>2119</v>
      </c>
      <c r="K18" s="43">
        <v>2314</v>
      </c>
    </row>
    <row r="19" spans="2:11" ht="12.75">
      <c r="B19" s="203" t="s">
        <v>19</v>
      </c>
      <c r="C19" s="201"/>
      <c r="D19" s="202"/>
      <c r="E19" s="26"/>
      <c r="F19" s="26"/>
      <c r="G19" s="190" t="s">
        <v>20</v>
      </c>
      <c r="H19" s="191"/>
      <c r="I19" s="192"/>
      <c r="J19" s="26" t="str">
        <f>IF('2005-2006'!G60=0,"-",'2005-2006'!G60)</f>
        <v>-</v>
      </c>
      <c r="K19" s="43" t="str">
        <f>IF('2005-2006'!H60=0,"-",'2005-2006'!H60)</f>
        <v>-</v>
      </c>
    </row>
    <row r="20" spans="2:11" ht="12.75">
      <c r="B20" s="187" t="s">
        <v>24</v>
      </c>
      <c r="C20" s="188"/>
      <c r="D20" s="189"/>
      <c r="E20" s="25">
        <v>28242</v>
      </c>
      <c r="F20" s="25">
        <v>28737</v>
      </c>
      <c r="G20" s="190" t="s">
        <v>21</v>
      </c>
      <c r="H20" s="191"/>
      <c r="I20" s="192"/>
      <c r="J20" s="26" t="str">
        <f>IF('2005-2006'!G61=0,"-",'2005-2006'!G61)</f>
        <v>-</v>
      </c>
      <c r="K20" s="43" t="str">
        <f>IF('2005-2006'!H61=0,"-",'2005-2006'!H61)</f>
        <v>-</v>
      </c>
    </row>
    <row r="21" spans="2:11" ht="12.75" customHeight="1">
      <c r="B21" s="199" t="s">
        <v>26</v>
      </c>
      <c r="C21" s="191"/>
      <c r="D21" s="192"/>
      <c r="E21" s="26">
        <v>14370</v>
      </c>
      <c r="F21" s="26">
        <v>21539</v>
      </c>
      <c r="G21" s="204" t="s">
        <v>22</v>
      </c>
      <c r="H21" s="205"/>
      <c r="I21" s="206"/>
      <c r="J21" s="119">
        <v>867</v>
      </c>
      <c r="K21" s="121">
        <v>272</v>
      </c>
    </row>
    <row r="22" spans="2:11" ht="46.5" customHeight="1">
      <c r="B22" s="210" t="s">
        <v>64</v>
      </c>
      <c r="C22" s="168"/>
      <c r="D22" s="169"/>
      <c r="E22" s="26" t="str">
        <f>IF('2005-2006'!G47=0,"-",'2005-2006'!G47)</f>
        <v>-</v>
      </c>
      <c r="F22" s="26" t="str">
        <f>IF('2005-2006'!H47=0,"-",'2005-2006'!H47)</f>
        <v>-</v>
      </c>
      <c r="G22" s="207"/>
      <c r="H22" s="208"/>
      <c r="I22" s="209"/>
      <c r="J22" s="165"/>
      <c r="K22" s="166"/>
    </row>
    <row r="23" spans="2:11" ht="12.75">
      <c r="B23" s="199" t="s">
        <v>65</v>
      </c>
      <c r="C23" s="191"/>
      <c r="D23" s="192"/>
      <c r="E23" s="26">
        <v>13872</v>
      </c>
      <c r="F23" s="26">
        <v>7198</v>
      </c>
      <c r="G23" s="200" t="s">
        <v>23</v>
      </c>
      <c r="H23" s="201"/>
      <c r="I23" s="202"/>
      <c r="J23" s="26" t="str">
        <f>IF('2005-2006'!G63=0,"-",'2005-2006'!G63)</f>
        <v>-</v>
      </c>
      <c r="K23" s="43" t="str">
        <f>IF('2005-2006'!H63=0,"-",'2005-2006'!H63)</f>
        <v>-</v>
      </c>
    </row>
    <row r="24" spans="2:11" ht="12.75">
      <c r="B24" s="203" t="s">
        <v>28</v>
      </c>
      <c r="C24" s="201"/>
      <c r="D24" s="202"/>
      <c r="E24" s="26" t="str">
        <f>IF('2005-2006'!G49=0,"-",'2005-2006'!G49)</f>
        <v>-</v>
      </c>
      <c r="F24" s="26" t="str">
        <f>IF('2005-2006'!H49=0,"-",'2005-2006'!H49)</f>
        <v>-</v>
      </c>
      <c r="G24" s="200" t="s">
        <v>25</v>
      </c>
      <c r="H24" s="201"/>
      <c r="I24" s="202"/>
      <c r="J24" s="26" t="str">
        <f>IF('2005-2006'!G64=0,"-",'2005-2006'!G64)</f>
        <v>-</v>
      </c>
      <c r="K24" s="43" t="str">
        <f>IF('2005-2006'!H64=0,"-",'2005-2006'!H64)</f>
        <v>-</v>
      </c>
    </row>
    <row r="25" spans="2:11" ht="12.75">
      <c r="B25" s="187" t="s">
        <v>29</v>
      </c>
      <c r="C25" s="188"/>
      <c r="D25" s="189"/>
      <c r="E25" s="26">
        <v>51932</v>
      </c>
      <c r="F25" s="26">
        <v>51532</v>
      </c>
      <c r="G25" s="190" t="s">
        <v>27</v>
      </c>
      <c r="H25" s="191"/>
      <c r="I25" s="192"/>
      <c r="J25" s="26">
        <v>867</v>
      </c>
      <c r="K25" s="43">
        <v>272</v>
      </c>
    </row>
    <row r="26" spans="2:11" ht="12.75">
      <c r="B26" s="187" t="s">
        <v>66</v>
      </c>
      <c r="C26" s="188"/>
      <c r="D26" s="189"/>
      <c r="E26" s="26" t="str">
        <f>IF('2005-2006'!G51=0,"-",'2005-2006'!G51)</f>
        <v>-</v>
      </c>
      <c r="F26" s="26" t="str">
        <f>IF('2005-2006'!H51=0,"-",'2005-2006'!H51)</f>
        <v>-</v>
      </c>
      <c r="G26" s="190" t="s">
        <v>30</v>
      </c>
      <c r="H26" s="191"/>
      <c r="I26" s="192"/>
      <c r="J26" s="26" t="str">
        <f>IF('2005-2006'!G74=0,"-",'2005-2006'!G74)</f>
        <v>-</v>
      </c>
      <c r="K26" s="43" t="str">
        <f>IF('2005-2006'!H74=0,"-",'2005-2006'!H74)</f>
        <v>-</v>
      </c>
    </row>
    <row r="27" spans="2:11" ht="12.75" customHeight="1">
      <c r="B27" s="184" t="s">
        <v>32</v>
      </c>
      <c r="C27" s="185"/>
      <c r="D27" s="186"/>
      <c r="E27" s="26">
        <v>51932</v>
      </c>
      <c r="F27" s="26">
        <v>51532</v>
      </c>
      <c r="G27" s="193" t="s">
        <v>31</v>
      </c>
      <c r="H27" s="194"/>
      <c r="I27" s="195"/>
      <c r="J27" s="119">
        <v>51932</v>
      </c>
      <c r="K27" s="121">
        <v>51532</v>
      </c>
    </row>
    <row r="28" spans="2:11" ht="12.75">
      <c r="B28" s="184" t="s">
        <v>33</v>
      </c>
      <c r="C28" s="185"/>
      <c r="D28" s="186"/>
      <c r="E28" s="26" t="str">
        <f>IF('2005-2006'!G52=0,"-",'2005-2006'!G52)</f>
        <v>-</v>
      </c>
      <c r="F28" s="26" t="str">
        <f>IF('2005-2006'!H52=0,"-",'2005-2006'!H52)</f>
        <v>-</v>
      </c>
      <c r="G28" s="196"/>
      <c r="H28" s="197"/>
      <c r="I28" s="198"/>
      <c r="J28" s="120"/>
      <c r="K28" s="122"/>
    </row>
    <row r="29" spans="2:11" ht="13.5" thickBot="1">
      <c r="B29" s="44"/>
      <c r="C29" s="45"/>
      <c r="D29" s="45"/>
      <c r="E29" s="45"/>
      <c r="F29" s="45"/>
      <c r="G29" s="123" t="s">
        <v>192</v>
      </c>
      <c r="H29" s="124"/>
      <c r="I29" s="124"/>
      <c r="J29" s="46" t="str">
        <f>IF('2005-2006'!G75=0,"-",'2005-2006'!G75)</f>
        <v>-</v>
      </c>
      <c r="K29" s="47" t="str">
        <f>IF('2005-2006'!H75=0,"-",'2005-2006'!H75)</f>
        <v>-</v>
      </c>
    </row>
    <row r="30" spans="10:11" ht="13.5" thickBot="1">
      <c r="J30" s="38"/>
      <c r="K30" s="30"/>
    </row>
    <row r="31" spans="2:11" ht="12.75" customHeight="1">
      <c r="B31" s="173" t="s">
        <v>67</v>
      </c>
      <c r="C31" s="174"/>
      <c r="D31" s="174"/>
      <c r="E31" s="174"/>
      <c r="F31" s="174"/>
      <c r="G31" s="174" t="s">
        <v>34</v>
      </c>
      <c r="H31" s="174"/>
      <c r="I31" s="174"/>
      <c r="J31" s="174"/>
      <c r="K31" s="177"/>
    </row>
    <row r="32" spans="2:11" ht="12.75" customHeight="1">
      <c r="B32" s="175"/>
      <c r="C32" s="176"/>
      <c r="D32" s="176"/>
      <c r="E32" s="176"/>
      <c r="F32" s="176"/>
      <c r="G32" s="178"/>
      <c r="H32" s="178"/>
      <c r="I32" s="178"/>
      <c r="J32" s="178"/>
      <c r="K32" s="179"/>
    </row>
    <row r="33" spans="2:11" ht="12.75" customHeight="1">
      <c r="B33" s="180" t="s">
        <v>61</v>
      </c>
      <c r="C33" s="181"/>
      <c r="D33" s="181"/>
      <c r="E33" s="182" t="s">
        <v>8</v>
      </c>
      <c r="F33" s="182" t="s">
        <v>9</v>
      </c>
      <c r="G33" s="140" t="s">
        <v>35</v>
      </c>
      <c r="H33" s="154"/>
      <c r="I33" s="154"/>
      <c r="J33" s="182" t="s">
        <v>8</v>
      </c>
      <c r="K33" s="183" t="s">
        <v>9</v>
      </c>
    </row>
    <row r="34" spans="2:11" ht="12.75">
      <c r="B34" s="180"/>
      <c r="C34" s="181"/>
      <c r="D34" s="181"/>
      <c r="E34" s="182"/>
      <c r="F34" s="182"/>
      <c r="G34" s="154"/>
      <c r="H34" s="154"/>
      <c r="I34" s="154"/>
      <c r="J34" s="182"/>
      <c r="K34" s="183"/>
    </row>
    <row r="35" spans="2:11" ht="12.75">
      <c r="B35" s="180"/>
      <c r="C35" s="181"/>
      <c r="D35" s="181"/>
      <c r="E35" s="182"/>
      <c r="F35" s="182"/>
      <c r="G35" s="164" t="s">
        <v>36</v>
      </c>
      <c r="H35" s="164"/>
      <c r="I35" s="164"/>
      <c r="J35" s="26">
        <v>21240</v>
      </c>
      <c r="K35" s="43">
        <v>27623</v>
      </c>
    </row>
    <row r="36" spans="2:11" ht="12.75">
      <c r="B36" s="163" t="s">
        <v>37</v>
      </c>
      <c r="C36" s="164"/>
      <c r="D36" s="164"/>
      <c r="E36" s="26"/>
      <c r="F36" s="26">
        <v>23866</v>
      </c>
      <c r="G36" s="164" t="s">
        <v>40</v>
      </c>
      <c r="H36" s="164"/>
      <c r="I36" s="164"/>
      <c r="J36" s="26">
        <v>25776</v>
      </c>
      <c r="K36" s="43">
        <v>29551</v>
      </c>
    </row>
    <row r="37" spans="2:11" ht="12.75">
      <c r="B37" s="163" t="s">
        <v>38</v>
      </c>
      <c r="C37" s="164"/>
      <c r="D37" s="164"/>
      <c r="E37" s="26"/>
      <c r="F37" s="26">
        <v>28311</v>
      </c>
      <c r="G37" s="164" t="s">
        <v>68</v>
      </c>
      <c r="H37" s="164"/>
      <c r="I37" s="164"/>
      <c r="J37" s="26">
        <f>J35-J36</f>
        <v>-4536</v>
      </c>
      <c r="K37" s="43">
        <f>K35-K36</f>
        <v>-1928</v>
      </c>
    </row>
    <row r="38" spans="2:11" ht="12.75">
      <c r="B38" s="171" t="s">
        <v>39</v>
      </c>
      <c r="C38" s="172"/>
      <c r="D38" s="172"/>
      <c r="E38" s="26"/>
      <c r="F38" s="26">
        <f>F36-F37</f>
        <v>-4445</v>
      </c>
      <c r="G38" s="164" t="s">
        <v>44</v>
      </c>
      <c r="H38" s="164"/>
      <c r="I38" s="164"/>
      <c r="J38" s="26">
        <v>1673</v>
      </c>
      <c r="K38" s="43">
        <v>2050</v>
      </c>
    </row>
    <row r="39" spans="2:11" ht="12.75">
      <c r="B39" s="139" t="s">
        <v>69</v>
      </c>
      <c r="C39" s="140"/>
      <c r="D39" s="140"/>
      <c r="E39" s="143"/>
      <c r="F39" s="143" t="s">
        <v>191</v>
      </c>
      <c r="G39" s="164" t="s">
        <v>46</v>
      </c>
      <c r="H39" s="164"/>
      <c r="I39" s="164"/>
      <c r="J39" s="26">
        <v>47</v>
      </c>
      <c r="K39" s="43">
        <v>0</v>
      </c>
    </row>
    <row r="40" spans="2:11" ht="12.75" customHeight="1">
      <c r="B40" s="139"/>
      <c r="C40" s="140"/>
      <c r="D40" s="140"/>
      <c r="E40" s="143"/>
      <c r="F40" s="143"/>
      <c r="G40" s="170" t="s">
        <v>47</v>
      </c>
      <c r="H40" s="170"/>
      <c r="I40" s="170"/>
      <c r="J40" s="26">
        <v>3020</v>
      </c>
      <c r="K40" s="43">
        <v>76</v>
      </c>
    </row>
    <row r="41" spans="2:11" ht="25.5" customHeight="1">
      <c r="B41" s="161" t="s">
        <v>41</v>
      </c>
      <c r="C41" s="162"/>
      <c r="D41" s="162"/>
      <c r="E41" s="26"/>
      <c r="F41" s="26">
        <v>109</v>
      </c>
      <c r="G41" s="170" t="s">
        <v>49</v>
      </c>
      <c r="H41" s="140"/>
      <c r="I41" s="140"/>
      <c r="J41" s="26">
        <v>46</v>
      </c>
      <c r="K41" s="43">
        <v>0</v>
      </c>
    </row>
    <row r="42" spans="2:11" ht="24.75" customHeight="1">
      <c r="B42" s="161" t="s">
        <v>42</v>
      </c>
      <c r="C42" s="162"/>
      <c r="D42" s="162"/>
      <c r="E42" s="26"/>
      <c r="F42" s="26">
        <v>625</v>
      </c>
      <c r="G42" s="162" t="s">
        <v>76</v>
      </c>
      <c r="H42" s="164"/>
      <c r="I42" s="164"/>
      <c r="J42" s="26">
        <f>J37+J38-J39+J40-J41</f>
        <v>64</v>
      </c>
      <c r="K42" s="43">
        <f>K37+K38+K40</f>
        <v>198</v>
      </c>
    </row>
    <row r="43" spans="2:11" ht="26.25" customHeight="1">
      <c r="B43" s="163" t="s">
        <v>39</v>
      </c>
      <c r="C43" s="164"/>
      <c r="D43" s="164"/>
      <c r="E43" s="26"/>
      <c r="F43" s="26">
        <f>F41-F42</f>
        <v>-516</v>
      </c>
      <c r="G43" s="167" t="s">
        <v>70</v>
      </c>
      <c r="H43" s="168"/>
      <c r="I43" s="169"/>
      <c r="J43" s="26" t="str">
        <f>IF('2005-2006'!G21=0,"-",'2005-2006'!G21)</f>
        <v>-</v>
      </c>
      <c r="K43" s="43" t="str">
        <f>IF('2005-2006'!H21=0,"-",'2005-2006'!H21)</f>
        <v>-</v>
      </c>
    </row>
    <row r="44" spans="2:11" ht="12.75" customHeight="1">
      <c r="B44" s="139" t="s">
        <v>71</v>
      </c>
      <c r="C44" s="140"/>
      <c r="D44" s="140"/>
      <c r="E44" s="143"/>
      <c r="F44" s="143" t="s">
        <v>191</v>
      </c>
      <c r="G44" s="140" t="s">
        <v>53</v>
      </c>
      <c r="H44" s="140"/>
      <c r="I44" s="140"/>
      <c r="J44" s="119">
        <v>64</v>
      </c>
      <c r="K44" s="121">
        <v>198</v>
      </c>
    </row>
    <row r="45" spans="2:11" ht="12.75">
      <c r="B45" s="139"/>
      <c r="C45" s="140"/>
      <c r="D45" s="140"/>
      <c r="E45" s="143"/>
      <c r="F45" s="143"/>
      <c r="G45" s="140"/>
      <c r="H45" s="140"/>
      <c r="I45" s="140"/>
      <c r="J45" s="165"/>
      <c r="K45" s="166"/>
    </row>
    <row r="46" spans="2:11" ht="24.75" customHeight="1">
      <c r="B46" s="161" t="s">
        <v>43</v>
      </c>
      <c r="C46" s="162"/>
      <c r="D46" s="162"/>
      <c r="E46" s="26"/>
      <c r="F46" s="26"/>
      <c r="G46" s="155" t="s">
        <v>55</v>
      </c>
      <c r="H46" s="155"/>
      <c r="I46" s="155"/>
      <c r="J46" s="26">
        <v>25</v>
      </c>
      <c r="K46" s="43">
        <v>3</v>
      </c>
    </row>
    <row r="47" spans="2:11" ht="28.5" customHeight="1">
      <c r="B47" s="161" t="s">
        <v>45</v>
      </c>
      <c r="C47" s="162"/>
      <c r="D47" s="162"/>
      <c r="E47" s="26"/>
      <c r="F47" s="26"/>
      <c r="G47" s="159" t="s">
        <v>72</v>
      </c>
      <c r="H47" s="160"/>
      <c r="I47" s="160"/>
      <c r="J47" s="26" t="str">
        <f>IF('2005-2006'!G27=0,"-",'2005-2006'!G27)</f>
        <v>-</v>
      </c>
      <c r="K47" s="43" t="str">
        <f>IF('2005-2006'!H27=0,"-",'2005-2006'!H27)</f>
        <v>-</v>
      </c>
    </row>
    <row r="48" spans="2:11" ht="16.5" customHeight="1">
      <c r="B48" s="163" t="s">
        <v>39</v>
      </c>
      <c r="C48" s="164"/>
      <c r="D48" s="164"/>
      <c r="E48" s="26"/>
      <c r="F48" s="26"/>
      <c r="G48" s="160" t="s">
        <v>73</v>
      </c>
      <c r="H48" s="160"/>
      <c r="I48" s="160"/>
      <c r="J48" s="26">
        <v>39</v>
      </c>
      <c r="K48" s="43">
        <v>195</v>
      </c>
    </row>
    <row r="49" spans="2:11" ht="34.5" customHeight="1">
      <c r="B49" s="157" t="s">
        <v>48</v>
      </c>
      <c r="C49" s="158"/>
      <c r="D49" s="158"/>
      <c r="E49" s="26"/>
      <c r="F49" s="26">
        <v>23975</v>
      </c>
      <c r="G49" s="159" t="s">
        <v>77</v>
      </c>
      <c r="H49" s="160"/>
      <c r="I49" s="160"/>
      <c r="J49" s="26" t="str">
        <f>IF('2005-2006'!G29=0,"-",'2005-2006'!G29)</f>
        <v>-</v>
      </c>
      <c r="K49" s="43" t="str">
        <f>IF('2005-2006'!H29=0,"-",'2005-2006'!H29)</f>
        <v>-</v>
      </c>
    </row>
    <row r="50" spans="2:11" ht="35.25" customHeight="1">
      <c r="B50" s="157" t="s">
        <v>50</v>
      </c>
      <c r="C50" s="158"/>
      <c r="D50" s="158"/>
      <c r="E50" s="26"/>
      <c r="F50" s="26">
        <v>28936</v>
      </c>
      <c r="G50" s="156" t="s">
        <v>74</v>
      </c>
      <c r="H50" s="155"/>
      <c r="I50" s="155"/>
      <c r="J50" s="26" t="str">
        <f>IF('2005-2006'!G30=0,"-",'2005-2006'!G30)</f>
        <v>-</v>
      </c>
      <c r="K50" s="43" t="str">
        <f>IF('2005-2006'!H30=0,"-",'2005-2006'!H30)</f>
        <v>-</v>
      </c>
    </row>
    <row r="51" spans="2:11" ht="18" customHeight="1">
      <c r="B51" s="153" t="s">
        <v>51</v>
      </c>
      <c r="C51" s="154"/>
      <c r="D51" s="154"/>
      <c r="E51" s="26"/>
      <c r="F51" s="26">
        <f>F49-F50</f>
        <v>-4961</v>
      </c>
      <c r="G51" s="155" t="s">
        <v>75</v>
      </c>
      <c r="H51" s="155"/>
      <c r="I51" s="155"/>
      <c r="J51" s="26" t="str">
        <f>IF('2005-2006'!G31=0,"-",'2005-2006'!G31)</f>
        <v>-</v>
      </c>
      <c r="K51" s="43" t="str">
        <f>IF('2005-2006'!H31=0,"-",'2005-2006'!H31)</f>
        <v>-</v>
      </c>
    </row>
    <row r="52" spans="2:11" ht="15" customHeight="1">
      <c r="B52" s="139" t="s">
        <v>52</v>
      </c>
      <c r="C52" s="140"/>
      <c r="D52" s="140"/>
      <c r="E52" s="143"/>
      <c r="F52" s="143">
        <v>11350</v>
      </c>
      <c r="G52" s="155" t="s">
        <v>57</v>
      </c>
      <c r="H52" s="155"/>
      <c r="I52" s="155"/>
      <c r="J52" s="26" t="str">
        <f>IF('2005-2006'!G32=0,"-",'2005-2006'!G32)</f>
        <v>-</v>
      </c>
      <c r="K52" s="43" t="str">
        <f>IF('2005-2006'!H32=0,"-",'2005-2006'!H32)</f>
        <v>-</v>
      </c>
    </row>
    <row r="53" spans="2:11" ht="28.5" customHeight="1">
      <c r="B53" s="139"/>
      <c r="C53" s="140"/>
      <c r="D53" s="140"/>
      <c r="E53" s="143"/>
      <c r="F53" s="143"/>
      <c r="G53" s="156" t="s">
        <v>58</v>
      </c>
      <c r="H53" s="155"/>
      <c r="I53" s="155"/>
      <c r="J53" s="26" t="str">
        <f>IF('2005-2006'!G33=0,"-",'2005-2006'!G33)</f>
        <v>-</v>
      </c>
      <c r="K53" s="43" t="str">
        <f>IF('2005-2006'!H33=0,"-",'2005-2006'!H33)</f>
        <v>-</v>
      </c>
    </row>
    <row r="54" spans="2:11" ht="24" customHeight="1">
      <c r="B54" s="139" t="s">
        <v>54</v>
      </c>
      <c r="C54" s="140"/>
      <c r="D54" s="150"/>
      <c r="E54" s="37"/>
      <c r="F54" s="37"/>
      <c r="G54" s="151"/>
      <c r="H54" s="152"/>
      <c r="I54" s="152"/>
      <c r="J54" s="11"/>
      <c r="K54" s="48"/>
    </row>
    <row r="55" spans="2:11" ht="22.5" customHeight="1">
      <c r="B55" s="139"/>
      <c r="C55" s="140"/>
      <c r="D55" s="150"/>
      <c r="E55" s="37"/>
      <c r="F55" s="37"/>
      <c r="G55" s="8"/>
      <c r="H55" s="8"/>
      <c r="I55" s="8"/>
      <c r="J55" s="8"/>
      <c r="K55" s="49"/>
    </row>
    <row r="56" spans="2:11" ht="12.75">
      <c r="B56" s="139" t="s">
        <v>56</v>
      </c>
      <c r="C56" s="140"/>
      <c r="D56" s="140"/>
      <c r="E56" s="143"/>
      <c r="F56" s="143">
        <f>F51+F52</f>
        <v>6389</v>
      </c>
      <c r="G56" s="8"/>
      <c r="H56" s="8"/>
      <c r="I56" s="8"/>
      <c r="J56" s="8"/>
      <c r="K56" s="49"/>
    </row>
    <row r="57" spans="2:11" ht="13.5" thickBot="1">
      <c r="B57" s="141"/>
      <c r="C57" s="142"/>
      <c r="D57" s="142"/>
      <c r="E57" s="144"/>
      <c r="F57" s="144"/>
      <c r="G57" s="45"/>
      <c r="H57" s="45"/>
      <c r="I57" s="45"/>
      <c r="J57" s="45"/>
      <c r="K57" s="50"/>
    </row>
    <row r="58" ht="14.25" customHeight="1"/>
    <row r="59" spans="1:11" ht="12.75">
      <c r="A59" s="145" t="s">
        <v>59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</row>
    <row r="60" ht="7.5" customHeight="1" thickBot="1"/>
    <row r="61" spans="2:11" ht="12" customHeight="1">
      <c r="B61" s="51"/>
      <c r="C61" s="52"/>
      <c r="D61" s="146">
        <v>2005</v>
      </c>
      <c r="E61" s="147"/>
      <c r="F61" s="147"/>
      <c r="G61" s="148"/>
      <c r="H61" s="146">
        <v>2006</v>
      </c>
      <c r="I61" s="147"/>
      <c r="J61" s="147"/>
      <c r="K61" s="149"/>
    </row>
    <row r="62" spans="2:11" ht="27.75" customHeight="1" hidden="1">
      <c r="B62" s="53"/>
      <c r="C62" s="20"/>
      <c r="D62" s="17"/>
      <c r="E62" s="18"/>
      <c r="F62" s="18"/>
      <c r="G62" s="19"/>
      <c r="H62" s="17"/>
      <c r="I62" s="18"/>
      <c r="J62" s="18"/>
      <c r="K62" s="54"/>
    </row>
    <row r="63" spans="2:11" ht="27.75" customHeight="1">
      <c r="B63" s="55"/>
      <c r="C63" s="21"/>
      <c r="D63" s="15" t="s">
        <v>81</v>
      </c>
      <c r="E63" s="15" t="s">
        <v>82</v>
      </c>
      <c r="F63" s="15" t="s">
        <v>83</v>
      </c>
      <c r="G63" s="15" t="s">
        <v>84</v>
      </c>
      <c r="H63" s="15" t="s">
        <v>81</v>
      </c>
      <c r="I63" s="15" t="s">
        <v>82</v>
      </c>
      <c r="J63" s="15" t="s">
        <v>83</v>
      </c>
      <c r="K63" s="56" t="s">
        <v>84</v>
      </c>
    </row>
    <row r="64" spans="2:11" ht="21.75" customHeight="1">
      <c r="B64" s="57" t="s">
        <v>85</v>
      </c>
      <c r="C64" s="23"/>
      <c r="D64" s="27">
        <v>29992</v>
      </c>
      <c r="E64" s="28"/>
      <c r="F64" s="28"/>
      <c r="G64" s="28">
        <v>29992</v>
      </c>
      <c r="H64" s="28">
        <v>29992</v>
      </c>
      <c r="I64" s="28"/>
      <c r="J64" s="28">
        <f>IF(H64="-","-",IF(H64-K64&gt;0,H64-K64,""))</f>
      </c>
      <c r="K64" s="58">
        <v>29992</v>
      </c>
    </row>
    <row r="65" spans="2:11" ht="21.75" customHeight="1">
      <c r="B65" s="57" t="s">
        <v>86</v>
      </c>
      <c r="C65" s="23"/>
      <c r="D65" s="27">
        <v>18731</v>
      </c>
      <c r="E65" s="28">
        <f aca="true" t="shared" si="0" ref="E65:E74">+IF(D65-G65&lt;0,G65-D65,"")</f>
      </c>
      <c r="F65" s="28"/>
      <c r="G65" s="28">
        <v>18731</v>
      </c>
      <c r="H65" s="28">
        <v>18731</v>
      </c>
      <c r="I65" s="28">
        <f aca="true" t="shared" si="1" ref="I65:I74">IF(H65="-","-",IF(H65-K65&lt;0,K65-H65,""))</f>
      </c>
      <c r="J65" s="28"/>
      <c r="K65" s="58">
        <v>18731</v>
      </c>
    </row>
    <row r="66" spans="2:11" ht="30" customHeight="1">
      <c r="B66" s="57" t="s">
        <v>87</v>
      </c>
      <c r="C66" s="23"/>
      <c r="D66" s="27">
        <f>'2004-2005'!G44</f>
        <v>0</v>
      </c>
      <c r="E66" s="28">
        <f t="shared" si="0"/>
      </c>
      <c r="F66" s="28">
        <f aca="true" t="shared" si="2" ref="F66:F74">IF(D66="-","-",IF(D66-G66&gt;0,D66-G66,""))</f>
      </c>
      <c r="G66" s="27">
        <f>'2005-2006'!G56</f>
        <v>0</v>
      </c>
      <c r="H66" s="27">
        <f>'2005-2006'!G56</f>
        <v>0</v>
      </c>
      <c r="I66" s="28">
        <f t="shared" si="1"/>
      </c>
      <c r="J66" s="28">
        <f aca="true" t="shared" si="3" ref="J66:J74">IF(H66="-","-",IF(H66-K66&gt;0,H66-K66,""))</f>
      </c>
      <c r="K66" s="59">
        <f>'2005-2006'!H38</f>
        <v>0</v>
      </c>
    </row>
    <row r="67" spans="2:11" ht="21.75" customHeight="1">
      <c r="B67" s="57" t="s">
        <v>88</v>
      </c>
      <c r="C67" s="23"/>
      <c r="D67" s="27"/>
      <c r="E67" s="28">
        <f t="shared" si="0"/>
      </c>
      <c r="F67" s="28">
        <f t="shared" si="2"/>
      </c>
      <c r="G67" s="27"/>
      <c r="H67" s="27"/>
      <c r="I67" s="28">
        <f t="shared" si="1"/>
      </c>
      <c r="J67" s="28">
        <f t="shared" si="3"/>
      </c>
      <c r="K67" s="59"/>
    </row>
    <row r="68" spans="2:11" ht="21.75" customHeight="1">
      <c r="B68" s="57" t="s">
        <v>89</v>
      </c>
      <c r="C68" s="23"/>
      <c r="D68" s="27">
        <v>223</v>
      </c>
      <c r="E68" s="28"/>
      <c r="F68" s="28">
        <f t="shared" si="2"/>
      </c>
      <c r="G68" s="27">
        <v>223</v>
      </c>
      <c r="H68" s="27">
        <v>223</v>
      </c>
      <c r="I68" s="28"/>
      <c r="J68" s="28">
        <f t="shared" si="3"/>
      </c>
      <c r="K68" s="59">
        <v>223</v>
      </c>
    </row>
    <row r="69" spans="2:11" ht="21.75" customHeight="1">
      <c r="B69" s="57" t="s">
        <v>90</v>
      </c>
      <c r="C69" s="23"/>
      <c r="D69" s="27">
        <f>'2004-2005'!G46</f>
        <v>0</v>
      </c>
      <c r="E69" s="28">
        <f t="shared" si="0"/>
      </c>
      <c r="F69" s="28">
        <f t="shared" si="2"/>
      </c>
      <c r="G69" s="27">
        <f>'2005-2006'!G58</f>
        <v>0</v>
      </c>
      <c r="H69" s="27">
        <f>'2005-2006'!G58</f>
        <v>0</v>
      </c>
      <c r="I69" s="28">
        <f t="shared" si="1"/>
      </c>
      <c r="J69" s="28">
        <f t="shared" si="3"/>
      </c>
      <c r="K69" s="59">
        <f>'2005-2006'!H58</f>
        <v>0</v>
      </c>
    </row>
    <row r="70" spans="2:11" ht="21.75" customHeight="1">
      <c r="B70" s="57" t="s">
        <v>91</v>
      </c>
      <c r="C70" s="23"/>
      <c r="D70" s="27">
        <v>2080</v>
      </c>
      <c r="E70" s="28">
        <v>23</v>
      </c>
      <c r="F70" s="28">
        <f t="shared" si="2"/>
      </c>
      <c r="G70" s="27">
        <v>2103</v>
      </c>
      <c r="H70" s="27">
        <v>2119</v>
      </c>
      <c r="I70" s="28">
        <v>195</v>
      </c>
      <c r="J70" s="28"/>
      <c r="K70" s="59">
        <v>2314</v>
      </c>
    </row>
    <row r="71" spans="2:11" ht="21.75" customHeight="1">
      <c r="B71" s="57" t="s">
        <v>92</v>
      </c>
      <c r="C71" s="23"/>
      <c r="D71" s="27">
        <f>'2004-2005'!G48</f>
        <v>0</v>
      </c>
      <c r="E71" s="28">
        <f t="shared" si="0"/>
      </c>
      <c r="F71" s="28">
        <f t="shared" si="2"/>
      </c>
      <c r="G71" s="27">
        <f>'2005-2006'!G60</f>
        <v>0</v>
      </c>
      <c r="H71" s="27">
        <f>'2005-2006'!G60</f>
        <v>0</v>
      </c>
      <c r="I71" s="28">
        <f t="shared" si="1"/>
      </c>
      <c r="J71" s="28">
        <f t="shared" si="3"/>
      </c>
      <c r="K71" s="59">
        <f>'2005-2006'!H60</f>
        <v>0</v>
      </c>
    </row>
    <row r="72" spans="2:11" ht="21.75" customHeight="1">
      <c r="B72" s="60" t="s">
        <v>93</v>
      </c>
      <c r="C72" s="24"/>
      <c r="D72" s="27">
        <f>'2004-2005'!G49</f>
        <v>0</v>
      </c>
      <c r="E72" s="28">
        <f t="shared" si="0"/>
      </c>
      <c r="F72" s="28">
        <f t="shared" si="2"/>
      </c>
      <c r="G72" s="27">
        <f>'2005-2006'!G61</f>
        <v>0</v>
      </c>
      <c r="H72" s="27">
        <f>'2005-2006'!G61</f>
        <v>0</v>
      </c>
      <c r="I72" s="28">
        <f t="shared" si="1"/>
      </c>
      <c r="J72" s="28">
        <f t="shared" si="3"/>
      </c>
      <c r="K72" s="59">
        <f>'2005-2006'!H61</f>
        <v>0</v>
      </c>
    </row>
    <row r="73" spans="2:11" ht="21.75" customHeight="1">
      <c r="B73" s="60" t="s">
        <v>94</v>
      </c>
      <c r="C73" s="24"/>
      <c r="D73" s="27">
        <f>SUM(D64:D72)</f>
        <v>51026</v>
      </c>
      <c r="E73" s="28">
        <f>SUM(E64:E72)</f>
        <v>23</v>
      </c>
      <c r="F73" s="28"/>
      <c r="G73" s="27">
        <f>SUM(G64:G72)</f>
        <v>51049</v>
      </c>
      <c r="H73" s="27">
        <f>SUM(H64:H72)</f>
        <v>51065</v>
      </c>
      <c r="I73" s="28">
        <f>SUM(I64:I72)</f>
        <v>195</v>
      </c>
      <c r="J73" s="28"/>
      <c r="K73" s="59">
        <f>SUM(K64:K72)</f>
        <v>51260</v>
      </c>
    </row>
    <row r="74" spans="1:11" ht="31.5" customHeight="1" thickBot="1">
      <c r="A74" s="22"/>
      <c r="B74" s="61" t="s">
        <v>96</v>
      </c>
      <c r="C74" s="62"/>
      <c r="D74" s="63">
        <f>'2004-2005'!G39</f>
        <v>0</v>
      </c>
      <c r="E74" s="64">
        <f t="shared" si="0"/>
      </c>
      <c r="F74" s="64">
        <f t="shared" si="2"/>
      </c>
      <c r="G74" s="63">
        <f>'2005-2006'!G51</f>
        <v>0</v>
      </c>
      <c r="H74" s="63">
        <f>'2005-2006'!G51</f>
        <v>0</v>
      </c>
      <c r="I74" s="64">
        <f t="shared" si="1"/>
      </c>
      <c r="J74" s="64">
        <f t="shared" si="3"/>
      </c>
      <c r="K74" s="65">
        <f>'2005-2006'!H51</f>
        <v>0</v>
      </c>
    </row>
    <row r="75" spans="1:11" ht="20.25" customHeight="1">
      <c r="A75" s="134"/>
      <c r="B75" s="134"/>
      <c r="C75" s="16"/>
      <c r="D75" s="8"/>
      <c r="E75" s="8"/>
      <c r="F75" s="8"/>
      <c r="G75" s="8"/>
      <c r="H75" s="8"/>
      <c r="I75" s="8"/>
      <c r="J75" s="8"/>
      <c r="K75" s="8"/>
    </row>
    <row r="77" spans="2:11" ht="102.75" customHeight="1">
      <c r="B77" s="135" t="s">
        <v>199</v>
      </c>
      <c r="C77" s="136"/>
      <c r="D77" s="136"/>
      <c r="E77" s="136"/>
      <c r="F77" s="136"/>
      <c r="G77" s="136"/>
      <c r="H77" s="136"/>
      <c r="I77" s="136"/>
      <c r="J77" s="136"/>
      <c r="K77" s="136"/>
    </row>
    <row r="78" spans="2:11" ht="13.5" customHeight="1">
      <c r="B78" s="12"/>
      <c r="C78" s="13"/>
      <c r="D78" s="13"/>
      <c r="E78" s="13"/>
      <c r="F78" s="13"/>
      <c r="G78" s="13"/>
      <c r="H78" s="13"/>
      <c r="I78" s="13"/>
      <c r="J78" s="13"/>
      <c r="K78" s="13"/>
    </row>
    <row r="79" spans="2:11" ht="39" customHeight="1">
      <c r="B79" s="137" t="s">
        <v>95</v>
      </c>
      <c r="C79" s="138"/>
      <c r="D79" s="138"/>
      <c r="E79" s="138"/>
      <c r="F79" s="138"/>
      <c r="G79" s="138"/>
      <c r="H79" s="138"/>
      <c r="I79" s="138"/>
      <c r="J79" s="138"/>
      <c r="K79" s="138"/>
    </row>
    <row r="80" spans="2:11" ht="12.75">
      <c r="B80" s="132"/>
      <c r="C80" s="133"/>
      <c r="D80" s="133"/>
      <c r="E80" s="133"/>
      <c r="F80" s="133"/>
      <c r="G80" s="133"/>
      <c r="H80" s="133"/>
      <c r="I80" s="133"/>
      <c r="J80" s="133"/>
      <c r="K80" s="133"/>
    </row>
    <row r="81" spans="2:11" ht="12.75">
      <c r="B81" s="133"/>
      <c r="C81" s="133"/>
      <c r="D81" s="133"/>
      <c r="E81" s="133"/>
      <c r="F81" s="133"/>
      <c r="G81" s="133"/>
      <c r="H81" s="133"/>
      <c r="I81" s="133"/>
      <c r="J81" s="133"/>
      <c r="K81" s="133"/>
    </row>
    <row r="82" spans="2:11" ht="12.75">
      <c r="B82" s="133"/>
      <c r="C82" s="133"/>
      <c r="D82" s="133"/>
      <c r="E82" s="133"/>
      <c r="F82" s="133"/>
      <c r="G82" s="133"/>
      <c r="H82" s="133"/>
      <c r="I82" s="133"/>
      <c r="J82" s="133"/>
      <c r="K82" s="133"/>
    </row>
    <row r="83" spans="2:11" ht="12.75">
      <c r="B83" s="133"/>
      <c r="C83" s="133"/>
      <c r="D83" s="133"/>
      <c r="E83" s="133"/>
      <c r="F83" s="133"/>
      <c r="G83" s="133"/>
      <c r="H83" s="133"/>
      <c r="I83" s="133"/>
      <c r="J83" s="133"/>
      <c r="K83" s="133"/>
    </row>
    <row r="84" spans="2:11" ht="12.75">
      <c r="B84" s="133"/>
      <c r="C84" s="133"/>
      <c r="D84" s="133"/>
      <c r="E84" s="133"/>
      <c r="F84" s="133"/>
      <c r="G84" s="133"/>
      <c r="H84" s="133"/>
      <c r="I84" s="133"/>
      <c r="J84" s="133"/>
      <c r="K84" s="133"/>
    </row>
    <row r="85" spans="2:11" ht="12.75">
      <c r="B85" s="133"/>
      <c r="C85" s="133"/>
      <c r="D85" s="133"/>
      <c r="E85" s="133"/>
      <c r="F85" s="133"/>
      <c r="G85" s="133"/>
      <c r="H85" s="133"/>
      <c r="I85" s="133"/>
      <c r="J85" s="133"/>
      <c r="K85" s="133"/>
    </row>
    <row r="86" spans="2:11" ht="15.75" customHeight="1">
      <c r="B86" s="133"/>
      <c r="C86" s="133"/>
      <c r="D86" s="133"/>
      <c r="E86" s="133"/>
      <c r="F86" s="133"/>
      <c r="G86" s="133"/>
      <c r="H86" s="133"/>
      <c r="I86" s="133"/>
      <c r="J86" s="133"/>
      <c r="K86" s="133"/>
    </row>
    <row r="87" spans="2:11" ht="1.5" customHeight="1"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2:11" ht="30.75" customHeight="1">
      <c r="B88" s="126" t="s">
        <v>79</v>
      </c>
      <c r="C88" s="127"/>
      <c r="D88" s="127"/>
      <c r="E88" s="127"/>
      <c r="F88" s="127"/>
      <c r="G88" s="127"/>
      <c r="H88" s="127"/>
      <c r="I88" s="127"/>
      <c r="J88" s="127"/>
      <c r="K88" s="127"/>
    </row>
    <row r="89" spans="2:11" ht="12.75">
      <c r="B89" s="128" t="s">
        <v>200</v>
      </c>
      <c r="C89" s="129"/>
      <c r="D89" s="129"/>
      <c r="E89" s="129"/>
      <c r="F89" s="129"/>
      <c r="G89" s="129"/>
      <c r="H89" s="129"/>
      <c r="I89" s="129"/>
      <c r="J89" s="129"/>
      <c r="K89" s="129"/>
    </row>
    <row r="90" spans="2:11" ht="14.25" customHeight="1">
      <c r="B90" s="129"/>
      <c r="C90" s="129"/>
      <c r="D90" s="129"/>
      <c r="E90" s="129"/>
      <c r="F90" s="129"/>
      <c r="G90" s="129"/>
      <c r="H90" s="129"/>
      <c r="I90" s="129"/>
      <c r="J90" s="129"/>
      <c r="K90" s="129"/>
    </row>
    <row r="91" spans="2:11" ht="12.75" customHeight="1"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2:11" ht="12.75">
      <c r="B92" s="2"/>
      <c r="C92" s="2"/>
      <c r="D92" s="2"/>
      <c r="E92" s="2"/>
      <c r="F92" s="7"/>
      <c r="G92" s="2"/>
      <c r="H92" s="130" t="s">
        <v>60</v>
      </c>
      <c r="I92" s="131"/>
      <c r="J92" s="131"/>
      <c r="K92" s="131"/>
    </row>
    <row r="93" spans="2:11" ht="12.75">
      <c r="B93" s="2"/>
      <c r="C93" s="2"/>
      <c r="D93" s="2"/>
      <c r="E93" s="2"/>
      <c r="F93" s="7"/>
      <c r="G93" s="2"/>
      <c r="H93" s="125" t="s">
        <v>201</v>
      </c>
      <c r="I93" s="125"/>
      <c r="J93" s="125"/>
      <c r="K93" s="125"/>
    </row>
    <row r="94" spans="2:11" ht="9" customHeight="1">
      <c r="B94" s="2"/>
      <c r="C94" s="2"/>
      <c r="D94" s="2"/>
      <c r="E94" s="2"/>
      <c r="F94" s="7"/>
      <c r="G94" s="2"/>
      <c r="H94" s="1"/>
      <c r="I94" s="1"/>
      <c r="J94" s="1"/>
      <c r="K94" s="1"/>
    </row>
    <row r="97" ht="13.5" customHeight="1"/>
    <row r="98" ht="14.25" customHeight="1"/>
  </sheetData>
  <sheetProtection/>
  <mergeCells count="117">
    <mergeCell ref="B1:K1"/>
    <mergeCell ref="B2:K2"/>
    <mergeCell ref="B3:K3"/>
    <mergeCell ref="B5:K5"/>
    <mergeCell ref="B6:C6"/>
    <mergeCell ref="D6:G6"/>
    <mergeCell ref="H6:I6"/>
    <mergeCell ref="J6:K6"/>
    <mergeCell ref="B9:K9"/>
    <mergeCell ref="B11:K11"/>
    <mergeCell ref="B12:D12"/>
    <mergeCell ref="G12:I12"/>
    <mergeCell ref="B7:C7"/>
    <mergeCell ref="D7:G7"/>
    <mergeCell ref="H7:I7"/>
    <mergeCell ref="J7:K7"/>
    <mergeCell ref="B13:D13"/>
    <mergeCell ref="G13:I13"/>
    <mergeCell ref="B14:D14"/>
    <mergeCell ref="B15:D15"/>
    <mergeCell ref="G15:I15"/>
    <mergeCell ref="G14:I14"/>
    <mergeCell ref="B16:D16"/>
    <mergeCell ref="G16:I16"/>
    <mergeCell ref="B17:D18"/>
    <mergeCell ref="E17:E18"/>
    <mergeCell ref="F17:F18"/>
    <mergeCell ref="G17:I17"/>
    <mergeCell ref="G18:I18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25:D25"/>
    <mergeCell ref="G25:I25"/>
    <mergeCell ref="B26:D26"/>
    <mergeCell ref="G26:I26"/>
    <mergeCell ref="G27:I28"/>
    <mergeCell ref="B23:D23"/>
    <mergeCell ref="G23:I23"/>
    <mergeCell ref="B24:D24"/>
    <mergeCell ref="G24:I24"/>
    <mergeCell ref="G33:I34"/>
    <mergeCell ref="J33:J34"/>
    <mergeCell ref="K33:K34"/>
    <mergeCell ref="G35:I35"/>
    <mergeCell ref="B27:D27"/>
    <mergeCell ref="B28:D28"/>
    <mergeCell ref="G40:I40"/>
    <mergeCell ref="B36:D36"/>
    <mergeCell ref="G36:I36"/>
    <mergeCell ref="B37:D37"/>
    <mergeCell ref="G37:I37"/>
    <mergeCell ref="B31:F32"/>
    <mergeCell ref="G31:K32"/>
    <mergeCell ref="B33:D35"/>
    <mergeCell ref="E33:E35"/>
    <mergeCell ref="F33:F3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9:D49"/>
    <mergeCell ref="G49:I49"/>
    <mergeCell ref="B50:D50"/>
    <mergeCell ref="G50:I50"/>
    <mergeCell ref="B47:D47"/>
    <mergeCell ref="G47:I47"/>
    <mergeCell ref="B48:D48"/>
    <mergeCell ref="G48:I48"/>
    <mergeCell ref="B54:D55"/>
    <mergeCell ref="G54:I54"/>
    <mergeCell ref="B51:D51"/>
    <mergeCell ref="G51:I51"/>
    <mergeCell ref="B52:D53"/>
    <mergeCell ref="E52:E53"/>
    <mergeCell ref="F52:F53"/>
    <mergeCell ref="G52:I52"/>
    <mergeCell ref="G53:I53"/>
    <mergeCell ref="B79:K79"/>
    <mergeCell ref="B56:D57"/>
    <mergeCell ref="E56:E57"/>
    <mergeCell ref="F56:F57"/>
    <mergeCell ref="A59:K59"/>
    <mergeCell ref="D61:G61"/>
    <mergeCell ref="H61:K61"/>
    <mergeCell ref="J27:J28"/>
    <mergeCell ref="K27:K28"/>
    <mergeCell ref="G29:I29"/>
    <mergeCell ref="H93:K93"/>
    <mergeCell ref="B88:K88"/>
    <mergeCell ref="B89:K90"/>
    <mergeCell ref="H92:K92"/>
    <mergeCell ref="B80:K86"/>
    <mergeCell ref="A75:B75"/>
    <mergeCell ref="B77:K77"/>
  </mergeCells>
  <printOptions/>
  <pageMargins left="0.46" right="0.7480314960629921" top="0.3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2007-07-19T07:16:55Z</cp:lastPrinted>
  <dcterms:created xsi:type="dcterms:W3CDTF">2007-02-12T13:02:25Z</dcterms:created>
  <dcterms:modified xsi:type="dcterms:W3CDTF">2007-07-27T10:38:06Z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