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1"/>
  </bookViews>
  <sheets>
    <sheet name="INCOME STATEMENT" sheetId="1" r:id="rId1"/>
    <sheet name="BALANCE SHEET" sheetId="2" r:id="rId2"/>
    <sheet name="CASH FLOW REPORT" sheetId="3" r:id="rId3"/>
    <sheet name="STATEMENT OF CHANGES IN CAPITAL" sheetId="4" r:id="rId4"/>
  </sheets>
  <definedNames>
    <definedName name="_xlnm.Print_Area" localSheetId="2">'CASH FLOW REPORT'!$A$1:$D$62</definedName>
  </definedNames>
  <calcPr fullCalcOnLoad="1"/>
</workbook>
</file>

<file path=xl/sharedStrings.xml><?xml version="1.0" encoding="utf-8"?>
<sst xmlns="http://schemas.openxmlformats.org/spreadsheetml/2006/main" count="339" uniqueCount="293">
  <si>
    <t xml:space="preserve"> </t>
  </si>
  <si>
    <t>,001</t>
  </si>
  <si>
    <t>,00</t>
  </si>
  <si>
    <t>,002</t>
  </si>
  <si>
    <t>,020,022,023,</t>
  </si>
  <si>
    <t>27 i 28 osim 288</t>
  </si>
  <si>
    <t>,037 i 237</t>
  </si>
  <si>
    <t>43 i 44</t>
  </si>
  <si>
    <t xml:space="preserve">45,46 i 49 </t>
  </si>
  <si>
    <t>,osim 498</t>
  </si>
  <si>
    <t>60 i 61</t>
  </si>
  <si>
    <t>64 i 65</t>
  </si>
  <si>
    <t>53 i 55</t>
  </si>
  <si>
    <t>67 i 68</t>
  </si>
  <si>
    <t>57 i 58</t>
  </si>
  <si>
    <t>.012</t>
  </si>
  <si>
    <t>.003</t>
  </si>
  <si>
    <t>.01 bez.012</t>
  </si>
  <si>
    <t>.004</t>
  </si>
  <si>
    <t>.005</t>
  </si>
  <si>
    <t>,026,027(deo)</t>
  </si>
  <si>
    <t>.006</t>
  </si>
  <si>
    <t>028 (deo),029</t>
  </si>
  <si>
    <t>.007</t>
  </si>
  <si>
    <t>.028(deo),</t>
  </si>
  <si>
    <t>.024,027(deo)</t>
  </si>
  <si>
    <t>.008</t>
  </si>
  <si>
    <t>.021,025,027(deo)</t>
  </si>
  <si>
    <t>028(deo)</t>
  </si>
  <si>
    <t>.009</t>
  </si>
  <si>
    <t>.010</t>
  </si>
  <si>
    <t>,030do032,039deo</t>
  </si>
  <si>
    <t>.033do038,039deo</t>
  </si>
  <si>
    <t>minus 037</t>
  </si>
  <si>
    <t>.011</t>
  </si>
  <si>
    <t>10 d0 13,15</t>
  </si>
  <si>
    <t>.013</t>
  </si>
  <si>
    <t>.014</t>
  </si>
  <si>
    <t>.015</t>
  </si>
  <si>
    <t>20,21i 22,osim223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</si>
  <si>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</si>
  <si>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</si>
  <si>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</si>
  <si>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</si>
  <si>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</si>
  <si>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</si>
  <si>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</si>
  <si>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</si>
  <si>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</si>
  <si>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</si>
  <si>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</si>
  <si>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41 bez414 i 415</t>
  </si>
  <si>
    <t>42,osim 427</t>
  </si>
  <si>
    <t>47 i 48,osim 481</t>
  </si>
  <si>
    <t>69-59</t>
  </si>
  <si>
    <t>59-69</t>
  </si>
  <si>
    <t>(rn 309)</t>
  </si>
  <si>
    <t>( rn 320 )</t>
  </si>
  <si>
    <t>(rn 037,237)</t>
  </si>
  <si>
    <t>8-9-10)</t>
  </si>
  <si>
    <t>4+5+6+7+</t>
  </si>
  <si>
    <t>(10+11-12)</t>
  </si>
  <si>
    <t>(rn 321,</t>
  </si>
  <si>
    <t>322)</t>
  </si>
  <si>
    <t>Adjustment of materially significant errors</t>
  </si>
  <si>
    <t>&amp; change in acc. policy in prec.yr - increase</t>
  </si>
  <si>
    <t>Balance as on Jan. 1 previous year._____</t>
  </si>
  <si>
    <t>Adjustment of materailly significant errors</t>
  </si>
  <si>
    <t>&amp; change in account. Policy in prec.yr-reduction</t>
  </si>
  <si>
    <t>Adjusted opening balance as on Jan. 1.</t>
  </si>
  <si>
    <t>the preceding year (1+2-3)</t>
  </si>
  <si>
    <t xml:space="preserve">Total increase the preceding year   </t>
  </si>
  <si>
    <t>Total reduction the preceding year</t>
  </si>
  <si>
    <t>Balance as on Dec. 31 preced. year(4+5-6)</t>
  </si>
  <si>
    <t xml:space="preserve">Adjustment of materially significant errors </t>
  </si>
  <si>
    <t>the current year_( 7+8-9)</t>
  </si>
  <si>
    <t xml:space="preserve">Total incras in the current year </t>
  </si>
  <si>
    <t>Total reduction in the current year</t>
  </si>
  <si>
    <t>Balance as on Dec. 31, current year____</t>
  </si>
  <si>
    <t xml:space="preserve">It. </t>
  </si>
  <si>
    <t xml:space="preserve">D E S C R I  P T I O N </t>
  </si>
  <si>
    <t>ADP</t>
  </si>
  <si>
    <t>Original</t>
  </si>
  <si>
    <t>Other</t>
  </si>
  <si>
    <t>Unpaid</t>
  </si>
  <si>
    <t>Issue</t>
  </si>
  <si>
    <t>Provisions</t>
  </si>
  <si>
    <t>Revaluat.</t>
  </si>
  <si>
    <t>Undistrib.</t>
  </si>
  <si>
    <t>Loss up to</t>
  </si>
  <si>
    <t>Redeemed</t>
  </si>
  <si>
    <t>Total</t>
  </si>
  <si>
    <t xml:space="preserve">Loss in </t>
  </si>
  <si>
    <t xml:space="preserve">No. </t>
  </si>
  <si>
    <t>capital</t>
  </si>
  <si>
    <t>subscribed</t>
  </si>
  <si>
    <t>premium</t>
  </si>
  <si>
    <t>provisions</t>
  </si>
  <si>
    <t>profit</t>
  </si>
  <si>
    <t>own shares</t>
  </si>
  <si>
    <t>(col.2+3+</t>
  </si>
  <si>
    <t xml:space="preserve">excess of </t>
  </si>
  <si>
    <t>(Group 30</t>
  </si>
  <si>
    <t>(Group 33 )</t>
  </si>
  <si>
    <t>(Group 34)</t>
  </si>
  <si>
    <t>amount</t>
  </si>
  <si>
    <t>and stakes</t>
  </si>
  <si>
    <t>ex 309)</t>
  </si>
  <si>
    <t>(Group 31)</t>
  </si>
  <si>
    <t>(Group 35)</t>
  </si>
  <si>
    <t>(Group 29)</t>
  </si>
  <si>
    <r>
      <t>Name of legal entity</t>
    </r>
    <r>
      <rPr>
        <b/>
        <i/>
        <sz val="9"/>
        <color indexed="8"/>
        <rFont val="Luxi Sans"/>
        <family val="0"/>
      </rPr>
      <t>:"SOJAPROTEIN AD</t>
    </r>
  </si>
  <si>
    <t>Seat: BEČEJ</t>
  </si>
  <si>
    <t>Identity number:08114072</t>
  </si>
  <si>
    <t>Objects code: 15410</t>
  </si>
  <si>
    <t>Tax identification number:100741587</t>
  </si>
  <si>
    <t>in thousand dinars</t>
  </si>
  <si>
    <t>In Becej                                               Person in charge of preparing the report                                   Director</t>
  </si>
  <si>
    <t>On November 10, 2008</t>
  </si>
  <si>
    <t>INCOME STATEMENT</t>
  </si>
  <si>
    <t xml:space="preserve"> in thousand dinars</t>
  </si>
  <si>
    <t>Group of accounts,</t>
  </si>
  <si>
    <t xml:space="preserve">I T E M       </t>
  </si>
  <si>
    <t xml:space="preserve">Note </t>
  </si>
  <si>
    <t>AMOUNT</t>
  </si>
  <si>
    <t>Account</t>
  </si>
  <si>
    <t>No.</t>
  </si>
  <si>
    <t>Current year</t>
  </si>
  <si>
    <t>Preceding year</t>
  </si>
  <si>
    <t>A.REVENUES AND EXPENSES WITHIN REGULAR OPERAT.</t>
  </si>
  <si>
    <t>I.OPERATING REVENUE  (202+203+204-205+206)</t>
  </si>
  <si>
    <t>1.Sales</t>
  </si>
  <si>
    <t>2.Activation of goods and effects</t>
  </si>
  <si>
    <t>3.Increase of value of effects on stock</t>
  </si>
  <si>
    <t xml:space="preserve">4. Decrease of value of effects on stock           </t>
  </si>
  <si>
    <t xml:space="preserve">5.Other operating revenue </t>
  </si>
  <si>
    <t>II. OPERATING EXPENSES (208 to 212)</t>
  </si>
  <si>
    <t>1.Cost of sold goods</t>
  </si>
  <si>
    <t xml:space="preserve">2. Material           </t>
  </si>
  <si>
    <t>3. Salaries, salary compensations and other personal costs</t>
  </si>
  <si>
    <t xml:space="preserve">4. Depreciation, amortization and provisions          </t>
  </si>
  <si>
    <t xml:space="preserve">5.Other operatings expenses               </t>
  </si>
  <si>
    <t>III. OPERATNG PROFIT  (201-207)</t>
  </si>
  <si>
    <t>IV. OPERATING LOSS (207-201)</t>
  </si>
  <si>
    <t xml:space="preserve">V. FINANCIAL REVENUE  </t>
  </si>
  <si>
    <t>VI. FINANCIAL EXPENDITURES</t>
  </si>
  <si>
    <t>VII. OTHER REVENUE</t>
  </si>
  <si>
    <t>VIII. OTHER EXPENDITURES</t>
  </si>
  <si>
    <t xml:space="preserve">IX.PROFIT FROM REGULAR OPERATIONS  </t>
  </si>
  <si>
    <t>BEFORE TAXATION (213-214+215-216+217-218)</t>
  </si>
  <si>
    <t xml:space="preserve">X.LOSS FROM REGULAR OPERATIONS            </t>
  </si>
  <si>
    <t>BEFORE TAXATION  (214-213-215+216-217+218)</t>
  </si>
  <si>
    <t xml:space="preserve">XI. WITHHELD NET OPERATING PROFIT              </t>
  </si>
  <si>
    <t xml:space="preserve">XII. WITHHELD NET OPERATING LOSS                  </t>
  </si>
  <si>
    <t>B.  PROFIT BEFORE TAX  (219-220+221-222)</t>
  </si>
  <si>
    <t>C. LOSS BEFORE TAX (220-219+222-221)</t>
  </si>
  <si>
    <t xml:space="preserve">D. PROFIT TAX      </t>
  </si>
  <si>
    <t>1.Tax costs for the period</t>
  </si>
  <si>
    <t>2. Deferred tax costs for the period</t>
  </si>
  <si>
    <t>3. Deferred tax revenue for the period</t>
  </si>
  <si>
    <t xml:space="preserve">E. PAID EMPLOYER'S PERSONAL EARNINGS  </t>
  </si>
  <si>
    <t>F. NET PROFIT  (223-224-225-226+227-228)</t>
  </si>
  <si>
    <t>G. NET LOSS (224-223+225+226-227+228)</t>
  </si>
  <si>
    <t xml:space="preserve">H. NET PROFIT OF THE MINORITY INVESTORS         </t>
  </si>
  <si>
    <t xml:space="preserve">I. NET PROFIT OF THE OWNERS OR PARENT COMPANY </t>
  </si>
  <si>
    <t xml:space="preserve">J. EARNINGS PER SHARE </t>
  </si>
  <si>
    <t xml:space="preserve">1.Main earnings per share </t>
  </si>
  <si>
    <t>2. Reduced (diluted) earnings per share</t>
  </si>
  <si>
    <t>In Becej ,                                      Person in charge of preparing the Income Statement</t>
  </si>
  <si>
    <t>Director</t>
  </si>
  <si>
    <t>Group of accounts</t>
  </si>
  <si>
    <t xml:space="preserve">I T E M         </t>
  </si>
  <si>
    <t>Note</t>
  </si>
  <si>
    <t xml:space="preserve">Account </t>
  </si>
  <si>
    <t>ASSETS:</t>
  </si>
  <si>
    <t>A.NON-CURRENT ASSETS (002+003+004+005+009)</t>
  </si>
  <si>
    <t>I. UNPAID SUBSCRIBED CAPITAL</t>
  </si>
  <si>
    <t>II GOODWILL</t>
  </si>
  <si>
    <t>III. INTANGIBLE INVESTMENTS</t>
  </si>
  <si>
    <t xml:space="preserve">IV. PROPERTY, PLANTS, EQUIPMENT AND BIOLOGICAL </t>
  </si>
  <si>
    <t>ASSETS  (006+007+008)</t>
  </si>
  <si>
    <t xml:space="preserve">1.Property, plants and equipment </t>
  </si>
  <si>
    <t xml:space="preserve">2.Investment property    </t>
  </si>
  <si>
    <t>3.Biological assets</t>
  </si>
  <si>
    <t>V. LONG-TERM FINANCIAL PLACEMENTS (010+011)</t>
  </si>
  <si>
    <t xml:space="preserve">1.Equity share      </t>
  </si>
  <si>
    <t xml:space="preserve">2.Other long-term financial placements      </t>
  </si>
  <si>
    <t>B. CURRENT ASSETS (013+014+015+021)</t>
  </si>
  <si>
    <t xml:space="preserve">I. INVENTORIES </t>
  </si>
  <si>
    <t>II.NON-CURRENT ASSETS INTENDED FOR SALES AND</t>
  </si>
  <si>
    <t>OPERATING ASSETS WHICH ARE WITHHELD</t>
  </si>
  <si>
    <t>IiI. SHORT-TERM RECEIVABLES, PLACEMENTS AND</t>
  </si>
  <si>
    <t>CASH (016+017+018+019+020)</t>
  </si>
  <si>
    <t>1.Receivables</t>
  </si>
  <si>
    <t>2.Receivables from overpaid income tax</t>
  </si>
  <si>
    <t>3.Short-term financial placements</t>
  </si>
  <si>
    <t xml:space="preserve">4.Cash and cash equivalents        </t>
  </si>
  <si>
    <t>4. Value added tax and deferrals</t>
  </si>
  <si>
    <t>IV. DEFERRED TAX</t>
  </si>
  <si>
    <t>C. OPERATING ASSETS  (001+012)</t>
  </si>
  <si>
    <t xml:space="preserve">D. LOSS EXCEEDING EQUITY        </t>
  </si>
  <si>
    <t>E. TOTAL ASSETS  (022+023)</t>
  </si>
  <si>
    <t>F. OFF-BALANCE ASSETS</t>
  </si>
  <si>
    <t xml:space="preserve">LIABILITIES </t>
  </si>
  <si>
    <t>A.CAPITAL (102+103+104+105+106-107-108)</t>
  </si>
  <si>
    <t>I.ORIGNAL AND OTHER CAPITAL</t>
  </si>
  <si>
    <t xml:space="preserve">II. UNPAID SUBSCRIBED CAPITAL </t>
  </si>
  <si>
    <t>III. RESERVES</t>
  </si>
  <si>
    <t xml:space="preserve">IV. REVALUATION RESERVES      </t>
  </si>
  <si>
    <t>V. RETAINED PROFIT</t>
  </si>
  <si>
    <t>VI. LOSS</t>
  </si>
  <si>
    <t>VII. REDEEMED OWN SHARES</t>
  </si>
  <si>
    <t xml:space="preserve">B. LONG-TERM PROVISIONS AND </t>
  </si>
  <si>
    <t>LIABILITIES (110+111+114+121)</t>
  </si>
  <si>
    <t xml:space="preserve">I. LONG-TERM PROVISIONS           </t>
  </si>
  <si>
    <t>II. LONG-TERM LIABILITIES (112+113)</t>
  </si>
  <si>
    <t>1.Long-term credits</t>
  </si>
  <si>
    <t xml:space="preserve">2.Other long-term liabilities   </t>
  </si>
  <si>
    <t>III. SHORT-TERM LIABILITIES (115+116+117+118+119+120)</t>
  </si>
  <si>
    <t>1.Short-term financial liabilities</t>
  </si>
  <si>
    <t xml:space="preserve">2.Liabilities based on assets earmarked for sales and </t>
  </si>
  <si>
    <t xml:space="preserve">assets from suspended operations               </t>
  </si>
  <si>
    <t xml:space="preserve">3.Operating liabilities </t>
  </si>
  <si>
    <t xml:space="preserve">4.Other short-term liabilities and </t>
  </si>
  <si>
    <t>acccruals</t>
  </si>
  <si>
    <t xml:space="preserve">5.Value added tax and other public revenue liabilities </t>
  </si>
  <si>
    <t xml:space="preserve">6. Profit tax liabilities </t>
  </si>
  <si>
    <t xml:space="preserve">IV. ODEFERRED TAX </t>
  </si>
  <si>
    <t>C. TOTAL LIABILITIES  (101 + 109)</t>
  </si>
  <si>
    <t xml:space="preserve">D. OFF-BALANCE LIABILITIES       </t>
  </si>
  <si>
    <t>In Becej ,                                      Lice  za  balance</t>
  </si>
  <si>
    <t>Person responsible for preparing the balance sheet</t>
  </si>
  <si>
    <t xml:space="preserve">A. CASH FLOWS IN OPERATING ACTIVITIES          </t>
  </si>
  <si>
    <t xml:space="preserve">   I. Cash flows from operating activities ( 1 to 3 )</t>
  </si>
  <si>
    <t xml:space="preserve">      1.Sales and received advances</t>
  </si>
  <si>
    <t xml:space="preserve">      2.Interest received from operating activities</t>
  </si>
  <si>
    <t xml:space="preserve">      3.Other inflows from regular operations </t>
  </si>
  <si>
    <t xml:space="preserve">   II. Cash outflows from operating activities (1 to 5 )</t>
  </si>
  <si>
    <t xml:space="preserve">      1.Payments to suppliers and paid advances</t>
  </si>
  <si>
    <t xml:space="preserve">      2.Earnings, compensation of earnings, and other personal costs</t>
  </si>
  <si>
    <t xml:space="preserve">      3.Paid interests </t>
  </si>
  <si>
    <t xml:space="preserve">      4. Profit tax</t>
  </si>
  <si>
    <t xml:space="preserve">      5. Payments related to other public revenue </t>
  </si>
  <si>
    <t xml:space="preserve">   III. Net cash inflows form operating activities (I-II)</t>
  </si>
  <si>
    <t xml:space="preserve">   IV. Net outflows from operating activities ( II-I )</t>
  </si>
  <si>
    <t xml:space="preserve">B. CASH FLOWS IN INVESTMENT ACTIVITIES    </t>
  </si>
  <si>
    <t xml:space="preserve">    I. Cash inflows from investment activities ( 1 to 5 )</t>
  </si>
  <si>
    <t xml:space="preserve">      1.Sale of shares and stakes (net inflows)</t>
  </si>
  <si>
    <t xml:space="preserve">      2. Sale of intangible placements, real estate, plants</t>
  </si>
  <si>
    <t xml:space="preserve">           equipment and biological assets</t>
  </si>
  <si>
    <t xml:space="preserve">       3. Other financial placements (net inflows)  </t>
  </si>
  <si>
    <t xml:space="preserve">      4. Received interest from financing activities         </t>
  </si>
  <si>
    <t xml:space="preserve">      5. Received dividends</t>
  </si>
  <si>
    <t xml:space="preserve">    II. Cash outflows from investment activities (1 to 3 )</t>
  </si>
  <si>
    <t xml:space="preserve">      1.Acquisition of shares and stakes (net outflow) </t>
  </si>
  <si>
    <t xml:space="preserve">      2.Acquisition of intangible placements, real estate, plants, </t>
  </si>
  <si>
    <t xml:space="preserve">         equipment and biological assets</t>
  </si>
  <si>
    <t xml:space="preserve">      3.Other financial placements (net outflow)                 </t>
  </si>
  <si>
    <t xml:space="preserve">    III. Net cash inflow from investment activities ( I-II )</t>
  </si>
  <si>
    <t xml:space="preserve">    IV. Net cash outflow from investment activities ( II-I )</t>
  </si>
  <si>
    <t>C. CASH FLOWS FROM FINANCING ACTIVITIES</t>
  </si>
  <si>
    <t xml:space="preserve">    I. Cash inflow from financing activities  (1 to 3 )</t>
  </si>
  <si>
    <t xml:space="preserve">      1. Increase of original capital</t>
  </si>
  <si>
    <t xml:space="preserve">      2.Long-term and short-term credits (net inflows)</t>
  </si>
  <si>
    <t xml:space="preserve">      3.Other long-term and short-term liabilities</t>
  </si>
  <si>
    <t xml:space="preserve">    II. Cash outflow from financing activities (1 to 4 )</t>
  </si>
  <si>
    <t xml:space="preserve">      1. Redemption of own shares and stakes</t>
  </si>
  <si>
    <t xml:space="preserve">      2.Long-term and short-term credits and other liabilities (net flow)</t>
  </si>
  <si>
    <t xml:space="preserve">      3.Financial leasing </t>
  </si>
  <si>
    <t xml:space="preserve">      4. Paid dividends     </t>
  </si>
  <si>
    <t xml:space="preserve">     III. Net cash inflow from financing activities ( I-II )</t>
  </si>
  <si>
    <t xml:space="preserve">     IV. Net cash outflow from financing activities ( II-I )</t>
  </si>
  <si>
    <t>D. TOTAL CASH INFLOWS ( 301+313+325 )</t>
  </si>
  <si>
    <t>E. TOTAL CASH OUTFLOWS  (305+319+329)</t>
  </si>
  <si>
    <t>F. NET CASH INFLOWS ( 336-337 )</t>
  </si>
  <si>
    <t>G. NET CASH OUTFLOWS ( 337 – 336 )</t>
  </si>
  <si>
    <t xml:space="preserve">H. OPENING CASH BALANCE OF THE PERIOD     </t>
  </si>
  <si>
    <t xml:space="preserve">I. EXCHANGE DIFFERENCE GAINS                    </t>
  </si>
  <si>
    <t xml:space="preserve">J.EXCHANGE DIFFERENCE LOSSES                    </t>
  </si>
  <si>
    <t xml:space="preserve">K. CASH AT THE END OF THE ACCOUNTING PERIOD </t>
  </si>
  <si>
    <t>(338-339+340+341-342)</t>
  </si>
  <si>
    <r>
      <t>Name of legal entity:</t>
    </r>
    <r>
      <rPr>
        <b/>
        <i/>
        <sz val="10"/>
        <color indexed="8"/>
        <rFont val="Luxi Sans"/>
        <family val="0"/>
      </rPr>
      <t xml:space="preserve">"SOJAPROTEIN AD </t>
    </r>
  </si>
  <si>
    <t>Seat:BEČEJ</t>
  </si>
  <si>
    <t>Objects code:15410</t>
  </si>
  <si>
    <t>Preceding year.</t>
  </si>
  <si>
    <t xml:space="preserve">In Becej ,                                      Person responsible for preparing the balance </t>
  </si>
  <si>
    <t>IN THE PERIOD FROM January 1 - September 30, 2008</t>
  </si>
  <si>
    <t xml:space="preserve"> In the period from January 1 - September 30, 2008.</t>
  </si>
  <si>
    <t xml:space="preserve"> as on September 30, 2008           </t>
  </si>
  <si>
    <t>In the period from January 1 - September 30, 2008</t>
  </si>
  <si>
    <t>STATEMENT OF CHANGES IN CAPITAL</t>
  </si>
  <si>
    <t xml:space="preserve">CASH FLOW STATEMENT </t>
  </si>
  <si>
    <t>BALANCE SHEET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</si>
</sst>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51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4" fontId="3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0" xfId="55" applyFont="1" applyBorder="1" applyAlignment="1">
      <alignment vertical="center"/>
      <protection/>
    </xf>
    <xf numFmtId="4" fontId="1" fillId="0" borderId="10" xfId="55" applyNumberFormat="1" applyFont="1" applyBorder="1" applyAlignment="1">
      <alignment vertical="center"/>
      <protection/>
    </xf>
    <xf numFmtId="3" fontId="1" fillId="0" borderId="10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1" fillId="0" borderId="10" xfId="55" applyNumberFormat="1" applyFont="1" applyFill="1" applyBorder="1" applyAlignment="1">
      <alignment vertical="center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3" fontId="3" fillId="0" borderId="0" xfId="55" applyNumberFormat="1" applyFont="1" applyAlignment="1" quotePrefix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55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10" xfId="55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0" fontId="1" fillId="0" borderId="11" xfId="55" applyFont="1" applyBorder="1" applyAlignment="1">
      <alignment vertical="center"/>
      <protection/>
    </xf>
    <xf numFmtId="0" fontId="1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4" fontId="1" fillId="0" borderId="12" xfId="55" applyNumberFormat="1" applyFont="1" applyBorder="1" applyAlignment="1">
      <alignment vertical="center"/>
      <protection/>
    </xf>
    <xf numFmtId="3" fontId="1" fillId="0" borderId="11" xfId="55" applyNumberFormat="1" applyFont="1" applyBorder="1" applyAlignment="1">
      <alignment vertical="center"/>
      <protection/>
    </xf>
    <xf numFmtId="0" fontId="1" fillId="0" borderId="12" xfId="55" applyFont="1" applyBorder="1" applyAlignment="1">
      <alignment horizontal="center" vertical="center"/>
      <protection/>
    </xf>
    <xf numFmtId="3" fontId="1" fillId="0" borderId="12" xfId="55" applyNumberFormat="1" applyFont="1" applyBorder="1" applyAlignment="1">
      <alignment vertical="center"/>
      <protection/>
    </xf>
    <xf numFmtId="0" fontId="1" fillId="0" borderId="10" xfId="55" applyFont="1" applyBorder="1" applyAlignment="1">
      <alignment vertical="center"/>
      <protection/>
    </xf>
    <xf numFmtId="0" fontId="6" fillId="0" borderId="12" xfId="55" applyFont="1" applyBorder="1" applyAlignment="1">
      <alignment vertical="center"/>
      <protection/>
    </xf>
    <xf numFmtId="0" fontId="6" fillId="0" borderId="11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1" fillId="0" borderId="14" xfId="55" applyFont="1" applyBorder="1" applyAlignment="1">
      <alignment horizontal="center" vertical="center"/>
      <protection/>
    </xf>
    <xf numFmtId="4" fontId="1" fillId="0" borderId="11" xfId="55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5" applyFont="1" applyFill="1">
      <alignment/>
      <protection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3" fontId="1" fillId="0" borderId="0" xfId="55" applyNumberFormat="1" applyFont="1" applyAlignment="1">
      <alignment vertical="center"/>
      <protection/>
    </xf>
    <xf numFmtId="3" fontId="4" fillId="0" borderId="11" xfId="55" applyNumberFormat="1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right" vertical="center"/>
      <protection/>
    </xf>
    <xf numFmtId="3" fontId="2" fillId="0" borderId="11" xfId="55" applyNumberFormat="1" applyFont="1" applyBorder="1" applyAlignment="1">
      <alignment vertical="center"/>
      <protection/>
    </xf>
    <xf numFmtId="3" fontId="2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3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/>
    </xf>
    <xf numFmtId="0" fontId="7" fillId="0" borderId="23" xfId="0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4" fontId="1" fillId="0" borderId="14" xfId="55" applyNumberFormat="1" applyFont="1" applyBorder="1" applyAlignment="1">
      <alignment horizontal="center" vertical="center"/>
      <protection/>
    </xf>
    <xf numFmtId="4" fontId="1" fillId="0" borderId="24" xfId="55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zoomScalePageLayoutView="0" workbookViewId="0" topLeftCell="A1">
      <selection activeCell="A8" sqref="A8:F8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19" customWidth="1"/>
    <col min="6" max="6" width="11.28125" style="20" customWidth="1"/>
    <col min="7" max="7" width="9.140625" style="10" customWidth="1"/>
    <col min="8" max="8" width="21.00390625" style="19" customWidth="1"/>
    <col min="9" max="9" width="21.00390625" style="20" customWidth="1"/>
    <col min="10" max="16384" width="9.140625" style="10" customWidth="1"/>
  </cols>
  <sheetData>
    <row r="1" spans="1:9" ht="15" customHeight="1">
      <c r="A1" s="1" t="s">
        <v>111</v>
      </c>
      <c r="B1" s="1"/>
      <c r="C1" s="5"/>
      <c r="D1" s="5"/>
      <c r="E1" s="6"/>
      <c r="F1" s="99"/>
      <c r="G1" s="7"/>
      <c r="H1" s="8"/>
      <c r="I1" s="9"/>
    </row>
    <row r="2" spans="1:9" ht="15" customHeight="1">
      <c r="A2" s="1" t="s">
        <v>112</v>
      </c>
      <c r="B2" s="1"/>
      <c r="C2" s="5"/>
      <c r="D2" s="5"/>
      <c r="E2" s="6"/>
      <c r="F2" s="99"/>
      <c r="G2" s="7"/>
      <c r="H2" s="8"/>
      <c r="I2" s="9"/>
    </row>
    <row r="3" spans="1:9" ht="15" customHeight="1">
      <c r="A3" s="1" t="s">
        <v>113</v>
      </c>
      <c r="B3" s="1"/>
      <c r="C3" s="5"/>
      <c r="D3" s="5"/>
      <c r="E3" s="6"/>
      <c r="F3" s="99"/>
      <c r="G3" s="7"/>
      <c r="H3" s="8"/>
      <c r="I3" s="9"/>
    </row>
    <row r="4" spans="1:9" ht="15" customHeight="1">
      <c r="A4" s="1" t="s">
        <v>114</v>
      </c>
      <c r="B4" s="1"/>
      <c r="C4" s="5"/>
      <c r="D4" s="5"/>
      <c r="E4" s="6"/>
      <c r="F4" s="99"/>
      <c r="G4" s="7"/>
      <c r="H4" s="8"/>
      <c r="I4" s="9"/>
    </row>
    <row r="5" spans="1:9" ht="15" customHeight="1">
      <c r="A5" s="1" t="s">
        <v>115</v>
      </c>
      <c r="B5" s="121"/>
      <c r="C5" s="5"/>
      <c r="D5" s="5"/>
      <c r="E5" s="6"/>
      <c r="F5" s="99"/>
      <c r="G5" s="7"/>
      <c r="H5" s="8"/>
      <c r="I5" s="9"/>
    </row>
    <row r="6" spans="1:9" ht="15" customHeight="1">
      <c r="A6" s="5"/>
      <c r="B6" s="5"/>
      <c r="C6" s="5"/>
      <c r="D6" s="5"/>
      <c r="E6" s="6"/>
      <c r="F6" s="99"/>
      <c r="G6" s="7"/>
      <c r="H6" s="8"/>
      <c r="I6" s="9"/>
    </row>
    <row r="7" spans="1:9" ht="15" customHeight="1">
      <c r="A7" s="127" t="s">
        <v>119</v>
      </c>
      <c r="B7" s="127"/>
      <c r="C7" s="127"/>
      <c r="D7" s="127"/>
      <c r="E7" s="127"/>
      <c r="F7" s="127"/>
      <c r="G7" s="7"/>
      <c r="H7" s="8"/>
      <c r="I7" s="9"/>
    </row>
    <row r="8" spans="1:9" ht="15" customHeight="1">
      <c r="A8" s="128" t="s">
        <v>287</v>
      </c>
      <c r="B8" s="128"/>
      <c r="C8" s="128"/>
      <c r="D8" s="128"/>
      <c r="E8" s="128"/>
      <c r="F8" s="128"/>
      <c r="G8" s="7"/>
      <c r="H8" s="8"/>
      <c r="I8" s="9"/>
    </row>
    <row r="9" spans="1:9" ht="15" customHeight="1">
      <c r="A9" s="7"/>
      <c r="B9" s="7"/>
      <c r="C9" s="7"/>
      <c r="D9" s="7"/>
      <c r="E9" s="6" t="s">
        <v>120</v>
      </c>
      <c r="F9" s="9"/>
      <c r="G9" s="7"/>
      <c r="H9" s="8"/>
      <c r="I9" s="9"/>
    </row>
    <row r="10" spans="1:9" ht="15" customHeight="1">
      <c r="A10" s="28" t="s">
        <v>121</v>
      </c>
      <c r="B10" s="28" t="s">
        <v>122</v>
      </c>
      <c r="C10" s="28" t="s">
        <v>81</v>
      </c>
      <c r="D10" s="57" t="s">
        <v>123</v>
      </c>
      <c r="E10" s="129" t="s">
        <v>124</v>
      </c>
      <c r="F10" s="130"/>
      <c r="G10" s="7"/>
      <c r="H10" s="8"/>
      <c r="I10" s="9"/>
    </row>
    <row r="11" spans="1:9" ht="15" customHeight="1">
      <c r="A11" s="28" t="s">
        <v>125</v>
      </c>
      <c r="B11" s="28"/>
      <c r="C11" s="28"/>
      <c r="D11" s="28" t="s">
        <v>126</v>
      </c>
      <c r="E11" s="58" t="s">
        <v>127</v>
      </c>
      <c r="F11" s="100" t="s">
        <v>128</v>
      </c>
      <c r="G11" s="7"/>
      <c r="H11" s="8"/>
      <c r="I11" s="9"/>
    </row>
    <row r="12" spans="1:9" ht="9.75" customHeight="1">
      <c r="A12" s="28">
        <v>1</v>
      </c>
      <c r="B12" s="28">
        <v>2</v>
      </c>
      <c r="C12" s="28">
        <v>3</v>
      </c>
      <c r="D12" s="28">
        <v>4</v>
      </c>
      <c r="E12" s="36">
        <v>5</v>
      </c>
      <c r="F12" s="36">
        <v>6</v>
      </c>
      <c r="G12" s="7"/>
      <c r="H12" s="8"/>
      <c r="I12" s="9"/>
    </row>
    <row r="13" spans="1:9" ht="15" customHeight="1">
      <c r="A13" s="47"/>
      <c r="B13" s="48" t="s">
        <v>129</v>
      </c>
      <c r="C13" s="47"/>
      <c r="D13" s="47"/>
      <c r="E13" s="49"/>
      <c r="F13" s="52"/>
      <c r="G13" s="7"/>
      <c r="H13" s="8"/>
      <c r="I13" s="9"/>
    </row>
    <row r="14" spans="1:9" ht="15" customHeight="1">
      <c r="A14" s="44"/>
      <c r="B14" s="45" t="s">
        <v>130</v>
      </c>
      <c r="C14" s="46">
        <v>201</v>
      </c>
      <c r="D14" s="46"/>
      <c r="E14" s="102">
        <f>E15+E16+E17+-E18+E19</f>
        <v>13157016</v>
      </c>
      <c r="F14" s="102">
        <f>F15+F16+F17+-F18+F19</f>
        <v>8574887</v>
      </c>
      <c r="G14" s="7"/>
      <c r="H14" s="8"/>
      <c r="I14" s="9"/>
    </row>
    <row r="15" spans="1:9" ht="15" customHeight="1">
      <c r="A15" s="28" t="s">
        <v>10</v>
      </c>
      <c r="B15" s="11" t="s">
        <v>131</v>
      </c>
      <c r="C15" s="11">
        <v>202</v>
      </c>
      <c r="D15" s="11">
        <v>1</v>
      </c>
      <c r="E15" s="13">
        <v>13115475</v>
      </c>
      <c r="F15" s="101">
        <v>8541109</v>
      </c>
      <c r="G15" s="7"/>
      <c r="H15" s="8"/>
      <c r="I15" s="9"/>
    </row>
    <row r="16" spans="1:9" ht="15" customHeight="1">
      <c r="A16" s="28">
        <v>62</v>
      </c>
      <c r="B16" s="11" t="s">
        <v>132</v>
      </c>
      <c r="C16" s="11">
        <v>203</v>
      </c>
      <c r="D16" s="11"/>
      <c r="E16" s="13">
        <v>1150</v>
      </c>
      <c r="F16" s="16">
        <v>592</v>
      </c>
      <c r="G16" s="7"/>
      <c r="H16" s="8"/>
      <c r="I16" s="9"/>
    </row>
    <row r="17" spans="1:9" ht="15" customHeight="1">
      <c r="A17" s="28">
        <v>630</v>
      </c>
      <c r="B17" s="11" t="s">
        <v>133</v>
      </c>
      <c r="C17" s="11">
        <v>204</v>
      </c>
      <c r="D17" s="11">
        <v>2</v>
      </c>
      <c r="E17" s="15">
        <v>1113</v>
      </c>
      <c r="F17" s="16"/>
      <c r="G17" s="7"/>
      <c r="H17" s="8"/>
      <c r="I17" s="9"/>
    </row>
    <row r="18" spans="1:9" ht="15" customHeight="1">
      <c r="A18" s="28">
        <v>631</v>
      </c>
      <c r="B18" s="11" t="s">
        <v>134</v>
      </c>
      <c r="C18" s="11">
        <v>205</v>
      </c>
      <c r="D18" s="11"/>
      <c r="E18" s="15"/>
      <c r="F18" s="16">
        <v>3801</v>
      </c>
      <c r="G18" s="7"/>
      <c r="H18" s="8"/>
      <c r="I18" s="9"/>
    </row>
    <row r="19" spans="1:9" ht="15" customHeight="1">
      <c r="A19" s="28" t="s">
        <v>11</v>
      </c>
      <c r="B19" s="11" t="s">
        <v>135</v>
      </c>
      <c r="C19" s="11">
        <v>206</v>
      </c>
      <c r="D19" s="11"/>
      <c r="E19" s="15">
        <v>39278</v>
      </c>
      <c r="F19" s="16">
        <v>36987</v>
      </c>
      <c r="G19" s="7"/>
      <c r="H19" s="8"/>
      <c r="I19" s="9"/>
    </row>
    <row r="20" spans="1:9" ht="15" customHeight="1">
      <c r="A20" s="28"/>
      <c r="B20" s="14" t="s">
        <v>136</v>
      </c>
      <c r="C20" s="11">
        <v>207</v>
      </c>
      <c r="D20" s="11" t="s">
        <v>0</v>
      </c>
      <c r="E20" s="18">
        <f>SUM(E21:E25)</f>
        <v>11382517</v>
      </c>
      <c r="F20" s="18">
        <f>SUM(F21:F25)</f>
        <v>8062703</v>
      </c>
      <c r="G20" s="7"/>
      <c r="H20" s="8"/>
      <c r="I20" s="9"/>
    </row>
    <row r="21" spans="1:9" ht="15" customHeight="1">
      <c r="A21" s="28">
        <v>50</v>
      </c>
      <c r="B21" s="11" t="s">
        <v>137</v>
      </c>
      <c r="C21" s="11">
        <v>208</v>
      </c>
      <c r="D21" s="11">
        <v>3</v>
      </c>
      <c r="E21" s="16">
        <v>6737354</v>
      </c>
      <c r="F21" s="16">
        <v>3735740</v>
      </c>
      <c r="G21" s="7"/>
      <c r="H21" s="8"/>
      <c r="I21" s="9"/>
    </row>
    <row r="22" spans="1:9" ht="15" customHeight="1">
      <c r="A22" s="28">
        <v>51</v>
      </c>
      <c r="B22" s="11" t="s">
        <v>138</v>
      </c>
      <c r="C22" s="11">
        <v>209</v>
      </c>
      <c r="D22" s="11">
        <v>4</v>
      </c>
      <c r="E22" s="16">
        <v>3991163</v>
      </c>
      <c r="F22" s="16">
        <v>3701500</v>
      </c>
      <c r="G22" s="7"/>
      <c r="H22" s="8"/>
      <c r="I22" s="9"/>
    </row>
    <row r="23" spans="1:9" ht="15" customHeight="1">
      <c r="A23" s="28">
        <v>52</v>
      </c>
      <c r="B23" s="11" t="s">
        <v>139</v>
      </c>
      <c r="C23" s="11">
        <v>210</v>
      </c>
      <c r="D23" s="11"/>
      <c r="E23" s="16">
        <v>280444</v>
      </c>
      <c r="F23" s="16">
        <v>258909</v>
      </c>
      <c r="G23" s="7"/>
      <c r="H23" s="8"/>
      <c r="I23" s="9"/>
    </row>
    <row r="24" spans="1:9" ht="15" customHeight="1">
      <c r="A24" s="28">
        <v>54</v>
      </c>
      <c r="B24" s="11" t="s">
        <v>140</v>
      </c>
      <c r="C24" s="11">
        <v>211</v>
      </c>
      <c r="D24" s="11"/>
      <c r="E24" s="16">
        <v>109482</v>
      </c>
      <c r="F24" s="16">
        <v>107446</v>
      </c>
      <c r="G24" s="7"/>
      <c r="H24" s="8"/>
      <c r="I24" s="9"/>
    </row>
    <row r="25" spans="1:9" ht="15" customHeight="1">
      <c r="A25" s="28" t="s">
        <v>12</v>
      </c>
      <c r="B25" s="11" t="s">
        <v>141</v>
      </c>
      <c r="C25" s="11">
        <v>212</v>
      </c>
      <c r="D25" s="11">
        <v>5</v>
      </c>
      <c r="E25" s="16">
        <v>264074</v>
      </c>
      <c r="F25" s="16">
        <v>259108</v>
      </c>
      <c r="G25" s="7"/>
      <c r="H25" s="8"/>
      <c r="I25" s="9"/>
    </row>
    <row r="26" spans="1:9" ht="15" customHeight="1">
      <c r="A26" s="28"/>
      <c r="B26" s="14" t="s">
        <v>142</v>
      </c>
      <c r="C26" s="11">
        <v>213</v>
      </c>
      <c r="D26" s="11"/>
      <c r="E26" s="18">
        <f>E14-E20</f>
        <v>1774499</v>
      </c>
      <c r="F26" s="18">
        <f>F14-F20</f>
        <v>512184</v>
      </c>
      <c r="G26" s="7"/>
      <c r="H26" s="8"/>
      <c r="I26" s="9"/>
    </row>
    <row r="27" spans="1:9" ht="15" customHeight="1">
      <c r="A27" s="28"/>
      <c r="B27" s="14" t="s">
        <v>143</v>
      </c>
      <c r="C27" s="11">
        <v>214</v>
      </c>
      <c r="D27" s="11"/>
      <c r="E27" s="13"/>
      <c r="F27" s="13"/>
      <c r="G27" s="7"/>
      <c r="H27" s="8"/>
      <c r="I27" s="9"/>
    </row>
    <row r="28" spans="1:9" ht="15" customHeight="1">
      <c r="A28" s="28">
        <v>66</v>
      </c>
      <c r="B28" s="14" t="s">
        <v>144</v>
      </c>
      <c r="C28" s="11">
        <v>215</v>
      </c>
      <c r="D28" s="11">
        <v>6</v>
      </c>
      <c r="E28" s="16">
        <v>687954</v>
      </c>
      <c r="F28" s="13">
        <v>245445</v>
      </c>
      <c r="G28" s="7"/>
      <c r="H28" s="8"/>
      <c r="I28" s="9"/>
    </row>
    <row r="29" spans="1:9" ht="15" customHeight="1">
      <c r="A29" s="28">
        <v>56</v>
      </c>
      <c r="B29" s="14" t="s">
        <v>145</v>
      </c>
      <c r="C29" s="11">
        <v>216</v>
      </c>
      <c r="D29" s="11">
        <v>7</v>
      </c>
      <c r="E29" s="16">
        <v>761894</v>
      </c>
      <c r="F29" s="13">
        <v>445488</v>
      </c>
      <c r="G29" s="7"/>
      <c r="H29" s="8"/>
      <c r="I29" s="17"/>
    </row>
    <row r="30" spans="1:9" ht="15" customHeight="1">
      <c r="A30" s="28" t="s">
        <v>13</v>
      </c>
      <c r="B30" s="14" t="s">
        <v>146</v>
      </c>
      <c r="C30" s="11">
        <v>217</v>
      </c>
      <c r="D30" s="11">
        <v>8</v>
      </c>
      <c r="E30" s="13">
        <v>19382</v>
      </c>
      <c r="F30" s="13">
        <v>509969</v>
      </c>
      <c r="G30" s="7"/>
      <c r="H30" s="8"/>
      <c r="I30" s="9"/>
    </row>
    <row r="31" spans="1:9" ht="15" customHeight="1">
      <c r="A31" s="28" t="s">
        <v>14</v>
      </c>
      <c r="B31" s="14" t="s">
        <v>147</v>
      </c>
      <c r="C31" s="11">
        <v>218</v>
      </c>
      <c r="D31" s="11">
        <v>9</v>
      </c>
      <c r="E31" s="15">
        <v>46402</v>
      </c>
      <c r="F31" s="13">
        <v>21242</v>
      </c>
      <c r="G31" s="7"/>
      <c r="H31" s="8"/>
      <c r="I31" s="9"/>
    </row>
    <row r="32" spans="1:9" ht="15" customHeight="1">
      <c r="A32" s="51"/>
      <c r="B32" s="54" t="s">
        <v>148</v>
      </c>
      <c r="C32" s="47"/>
      <c r="D32" s="47"/>
      <c r="E32" s="52"/>
      <c r="F32" s="52"/>
      <c r="G32" s="7"/>
      <c r="H32" s="8"/>
      <c r="I32" s="9"/>
    </row>
    <row r="33" spans="1:9" ht="15" customHeight="1">
      <c r="A33" s="44"/>
      <c r="B33" s="55" t="s">
        <v>149</v>
      </c>
      <c r="C33" s="46">
        <v>219</v>
      </c>
      <c r="D33" s="46"/>
      <c r="E33" s="102">
        <f>E26-E27+E28-E29+E30-E31</f>
        <v>1673539</v>
      </c>
      <c r="F33" s="102">
        <f>F26-F27+F28-F29+F30-F31</f>
        <v>800868</v>
      </c>
      <c r="G33" s="7"/>
      <c r="H33" s="8"/>
      <c r="I33" s="9"/>
    </row>
    <row r="34" spans="1:9" ht="15" customHeight="1">
      <c r="A34" s="51"/>
      <c r="B34" s="54" t="s">
        <v>150</v>
      </c>
      <c r="C34" s="47"/>
      <c r="D34" s="47"/>
      <c r="E34" s="52"/>
      <c r="F34" s="52"/>
      <c r="G34" s="7"/>
      <c r="H34" s="8"/>
      <c r="I34" s="9"/>
    </row>
    <row r="35" spans="1:9" ht="15" customHeight="1">
      <c r="A35" s="44"/>
      <c r="B35" s="55" t="s">
        <v>151</v>
      </c>
      <c r="C35" s="46">
        <v>220</v>
      </c>
      <c r="D35" s="46"/>
      <c r="E35" s="50"/>
      <c r="F35" s="50"/>
      <c r="G35" s="7"/>
      <c r="H35" s="8"/>
      <c r="I35" s="9"/>
    </row>
    <row r="36" spans="1:9" ht="15" customHeight="1">
      <c r="A36" s="28" t="s">
        <v>54</v>
      </c>
      <c r="B36" s="56" t="s">
        <v>152</v>
      </c>
      <c r="C36" s="11">
        <v>221</v>
      </c>
      <c r="D36" s="11"/>
      <c r="E36" s="13"/>
      <c r="F36" s="13"/>
      <c r="G36" s="7"/>
      <c r="H36" s="8"/>
      <c r="I36" s="9"/>
    </row>
    <row r="37" spans="1:9" ht="15" customHeight="1">
      <c r="A37" s="28" t="s">
        <v>55</v>
      </c>
      <c r="B37" s="56" t="s">
        <v>153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8"/>
      <c r="B38" s="56" t="s">
        <v>154</v>
      </c>
      <c r="C38" s="11">
        <v>223</v>
      </c>
      <c r="D38" s="11">
        <v>10</v>
      </c>
      <c r="E38" s="18">
        <f>E33-E35+E36-E37</f>
        <v>1673539</v>
      </c>
      <c r="F38" s="18">
        <f>F33-F35+F36-F37</f>
        <v>800868</v>
      </c>
      <c r="G38" s="7"/>
      <c r="H38" s="8"/>
      <c r="I38" s="9"/>
    </row>
    <row r="39" spans="1:9" ht="15" customHeight="1">
      <c r="A39" s="28"/>
      <c r="B39" s="56" t="s">
        <v>155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28"/>
      <c r="B40" s="14" t="s">
        <v>156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8">
        <v>721</v>
      </c>
      <c r="B41" s="53" t="s">
        <v>157</v>
      </c>
      <c r="C41" s="11">
        <v>225</v>
      </c>
      <c r="D41" s="11"/>
      <c r="E41" s="13">
        <v>167354</v>
      </c>
      <c r="F41" s="13">
        <v>80087</v>
      </c>
      <c r="G41" s="7"/>
      <c r="H41" s="8"/>
      <c r="I41" s="9"/>
    </row>
    <row r="42" spans="1:9" ht="15" customHeight="1">
      <c r="A42" s="28">
        <v>722</v>
      </c>
      <c r="B42" s="53" t="s">
        <v>158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8">
        <v>722</v>
      </c>
      <c r="B43" s="53" t="s">
        <v>159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8">
        <v>723</v>
      </c>
      <c r="B44" s="56" t="s">
        <v>160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8"/>
      <c r="B45" s="56" t="s">
        <v>161</v>
      </c>
      <c r="C45" s="11">
        <v>229</v>
      </c>
      <c r="D45" s="11"/>
      <c r="E45" s="18">
        <f>E38-E39-E41-E42+E43-E44</f>
        <v>1506185</v>
      </c>
      <c r="F45" s="18">
        <f>F38-F39-F41-F42+F43-F44</f>
        <v>720781</v>
      </c>
      <c r="G45" s="7"/>
      <c r="H45" s="8"/>
      <c r="I45" s="9"/>
    </row>
    <row r="46" spans="1:9" ht="15" customHeight="1">
      <c r="A46" s="28"/>
      <c r="B46" s="56" t="s">
        <v>162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56" t="s">
        <v>163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56" t="s">
        <v>164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56" t="s">
        <v>165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166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167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99"/>
      <c r="G52" s="7"/>
      <c r="H52" s="8"/>
      <c r="I52" s="9"/>
    </row>
    <row r="53" spans="1:9" s="2" customFormat="1" ht="12">
      <c r="A53" s="1" t="s">
        <v>168</v>
      </c>
      <c r="C53" s="1"/>
      <c r="D53" s="1"/>
      <c r="E53" s="4" t="s">
        <v>169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 t="s">
        <v>118</v>
      </c>
      <c r="C55" s="1"/>
      <c r="D55" s="1"/>
      <c r="E55" s="1"/>
      <c r="F55" s="1"/>
      <c r="H55" s="3"/>
      <c r="I55" s="3"/>
    </row>
  </sheetData>
  <sheetProtection/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B3" sqref="B3"/>
    </sheetView>
  </sheetViews>
  <sheetFormatPr defaultColWidth="11.28125" defaultRowHeight="12.75"/>
  <cols>
    <col min="1" max="1" width="15.00390625" style="2" customWidth="1"/>
    <col min="2" max="2" width="50.28125" style="2" customWidth="1"/>
    <col min="3" max="3" width="5.7109375" style="2" customWidth="1"/>
    <col min="4" max="4" width="6.28125" style="2" customWidth="1"/>
    <col min="5" max="5" width="11.140625" style="2" customWidth="1"/>
    <col min="6" max="6" width="12.42187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" t="s">
        <v>111</v>
      </c>
      <c r="B1" s="1"/>
      <c r="C1" s="1"/>
      <c r="D1" s="1"/>
      <c r="E1" s="1"/>
      <c r="F1" s="1"/>
    </row>
    <row r="2" spans="1:6" ht="15" customHeight="1">
      <c r="A2" s="1" t="s">
        <v>112</v>
      </c>
      <c r="B2" s="1"/>
      <c r="C2" s="1"/>
      <c r="D2" s="1"/>
      <c r="E2" s="1"/>
      <c r="F2" s="1"/>
    </row>
    <row r="3" spans="1:6" ht="15" customHeight="1">
      <c r="A3" s="1" t="s">
        <v>113</v>
      </c>
      <c r="B3" s="1"/>
      <c r="C3" s="1"/>
      <c r="D3" s="1"/>
      <c r="E3" s="1"/>
      <c r="F3" s="1"/>
    </row>
    <row r="4" spans="1:6" ht="15" customHeight="1">
      <c r="A4" s="1" t="s">
        <v>114</v>
      </c>
      <c r="B4" s="1"/>
      <c r="C4" s="1"/>
      <c r="D4" s="1"/>
      <c r="E4" s="1"/>
      <c r="F4" s="1"/>
    </row>
    <row r="5" spans="1:6" ht="15" customHeight="1">
      <c r="A5" s="1" t="s">
        <v>115</v>
      </c>
      <c r="B5" s="121"/>
      <c r="C5" s="1"/>
      <c r="D5" s="1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24" customHeight="1">
      <c r="A7" s="131" t="s">
        <v>292</v>
      </c>
      <c r="B7" s="131"/>
      <c r="C7" s="131"/>
      <c r="D7" s="131"/>
      <c r="E7" s="131"/>
      <c r="F7" s="131"/>
    </row>
    <row r="8" spans="1:6" ht="15" customHeight="1">
      <c r="A8" s="132" t="s">
        <v>288</v>
      </c>
      <c r="B8" s="132"/>
      <c r="C8" s="132"/>
      <c r="D8" s="132"/>
      <c r="E8" s="132"/>
      <c r="F8" s="132"/>
    </row>
    <row r="9" ht="15" customHeight="1">
      <c r="E9" s="1" t="s">
        <v>116</v>
      </c>
    </row>
    <row r="11" spans="1:6" ht="15" customHeight="1">
      <c r="A11" s="23" t="s">
        <v>170</v>
      </c>
      <c r="B11" s="23" t="s">
        <v>171</v>
      </c>
      <c r="C11" s="23" t="s">
        <v>81</v>
      </c>
      <c r="D11" s="42" t="s">
        <v>172</v>
      </c>
      <c r="E11" s="133" t="s">
        <v>124</v>
      </c>
      <c r="F11" s="134"/>
    </row>
    <row r="12" spans="1:6" ht="15" customHeight="1">
      <c r="A12" s="23" t="s">
        <v>173</v>
      </c>
      <c r="B12" s="24"/>
      <c r="C12" s="23"/>
      <c r="D12" s="23" t="s">
        <v>126</v>
      </c>
      <c r="E12" s="29" t="s">
        <v>127</v>
      </c>
      <c r="F12" s="43" t="s">
        <v>128</v>
      </c>
    </row>
    <row r="13" spans="1:6" ht="1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9.5" customHeight="1">
      <c r="A14" s="24"/>
      <c r="B14" s="25" t="s">
        <v>174</v>
      </c>
      <c r="C14" s="24"/>
      <c r="D14" s="24"/>
      <c r="E14" s="24"/>
      <c r="F14" s="24"/>
    </row>
    <row r="15" spans="1:6" ht="18" customHeight="1">
      <c r="A15" s="24"/>
      <c r="B15" s="25" t="s">
        <v>175</v>
      </c>
      <c r="C15" s="23" t="s">
        <v>1</v>
      </c>
      <c r="D15" s="23"/>
      <c r="E15" s="27">
        <f>E16+E17+E18+E20+E28</f>
        <v>4220062</v>
      </c>
      <c r="F15" s="27">
        <f>F16+F17+F18+F20+F28</f>
        <v>3979051</v>
      </c>
    </row>
    <row r="16" spans="1:6" ht="18" customHeight="1">
      <c r="A16" s="23" t="s">
        <v>2</v>
      </c>
      <c r="B16" s="24" t="s">
        <v>176</v>
      </c>
      <c r="C16" s="23" t="s">
        <v>3</v>
      </c>
      <c r="D16" s="23"/>
      <c r="E16" s="26"/>
      <c r="F16" s="26"/>
    </row>
    <row r="17" spans="1:6" ht="18" customHeight="1">
      <c r="A17" s="23" t="s">
        <v>15</v>
      </c>
      <c r="B17" s="24" t="s">
        <v>177</v>
      </c>
      <c r="C17" s="23" t="s">
        <v>16</v>
      </c>
      <c r="D17" s="23"/>
      <c r="E17" s="26"/>
      <c r="F17" s="26"/>
    </row>
    <row r="18" spans="1:6" ht="18" customHeight="1">
      <c r="A18" s="23" t="s">
        <v>17</v>
      </c>
      <c r="B18" s="24" t="s">
        <v>178</v>
      </c>
      <c r="C18" s="23" t="s">
        <v>18</v>
      </c>
      <c r="D18" s="23">
        <v>1</v>
      </c>
      <c r="E18" s="26">
        <v>11550</v>
      </c>
      <c r="F18" s="26">
        <v>3985</v>
      </c>
    </row>
    <row r="19" spans="1:6" ht="18" customHeight="1">
      <c r="A19" s="32"/>
      <c r="B19" s="33" t="s">
        <v>179</v>
      </c>
      <c r="C19" s="32"/>
      <c r="D19" s="32"/>
      <c r="E19" s="41"/>
      <c r="F19" s="41"/>
    </row>
    <row r="20" spans="1:6" ht="18" customHeight="1">
      <c r="A20" s="29"/>
      <c r="B20" s="30" t="s">
        <v>180</v>
      </c>
      <c r="C20" s="29" t="s">
        <v>19</v>
      </c>
      <c r="D20" s="29"/>
      <c r="E20" s="103">
        <f>SUM(E22:E26)</f>
        <v>3453647</v>
      </c>
      <c r="F20" s="103">
        <f>SUM(F22:F26)</f>
        <v>3389197</v>
      </c>
    </row>
    <row r="21" spans="1:6" ht="14.25" customHeight="1">
      <c r="A21" s="32" t="s">
        <v>4</v>
      </c>
      <c r="B21" s="33"/>
      <c r="C21" s="32"/>
      <c r="D21" s="32"/>
      <c r="E21" s="34"/>
      <c r="F21" s="34"/>
    </row>
    <row r="22" spans="1:6" ht="18" customHeight="1">
      <c r="A22" s="37" t="s">
        <v>20</v>
      </c>
      <c r="B22" s="38" t="s">
        <v>181</v>
      </c>
      <c r="C22" s="37" t="s">
        <v>21</v>
      </c>
      <c r="D22" s="37">
        <v>2</v>
      </c>
      <c r="E22" s="39">
        <v>3339241</v>
      </c>
      <c r="F22" s="39">
        <v>3384929</v>
      </c>
    </row>
    <row r="23" spans="1:6" ht="15.75" customHeight="1">
      <c r="A23" s="29" t="s">
        <v>22</v>
      </c>
      <c r="B23" s="30"/>
      <c r="C23" s="29"/>
      <c r="D23" s="29"/>
      <c r="E23" s="31"/>
      <c r="F23" s="31"/>
    </row>
    <row r="24" spans="1:6" ht="18" customHeight="1">
      <c r="A24" s="32" t="s">
        <v>25</v>
      </c>
      <c r="B24" s="33" t="s">
        <v>182</v>
      </c>
      <c r="C24" s="32" t="s">
        <v>23</v>
      </c>
      <c r="D24" s="32">
        <v>3</v>
      </c>
      <c r="E24" s="34">
        <v>110424</v>
      </c>
      <c r="F24" s="34">
        <v>0</v>
      </c>
    </row>
    <row r="25" spans="1:6" ht="15.75" customHeight="1">
      <c r="A25" s="40" t="s">
        <v>24</v>
      </c>
      <c r="B25" s="30"/>
      <c r="C25" s="29"/>
      <c r="D25" s="29"/>
      <c r="E25" s="31"/>
      <c r="F25" s="31"/>
    </row>
    <row r="26" spans="1:6" ht="18" customHeight="1">
      <c r="A26" s="32" t="s">
        <v>27</v>
      </c>
      <c r="B26" s="33" t="s">
        <v>183</v>
      </c>
      <c r="C26" s="32" t="s">
        <v>26</v>
      </c>
      <c r="D26" s="32"/>
      <c r="E26" s="34">
        <v>3982</v>
      </c>
      <c r="F26" s="34">
        <v>4268</v>
      </c>
    </row>
    <row r="27" spans="1:6" ht="18" customHeight="1">
      <c r="A27" s="29" t="s">
        <v>28</v>
      </c>
      <c r="B27" s="30"/>
      <c r="C27" s="29"/>
      <c r="D27" s="29"/>
      <c r="E27" s="31"/>
      <c r="F27" s="31"/>
    </row>
    <row r="28" spans="1:6" ht="18" customHeight="1">
      <c r="A28" s="23"/>
      <c r="B28" s="24" t="s">
        <v>184</v>
      </c>
      <c r="C28" s="23" t="s">
        <v>29</v>
      </c>
      <c r="D28" s="23"/>
      <c r="E28" s="27">
        <f>SUM(E29:E30)</f>
        <v>754865</v>
      </c>
      <c r="F28" s="27">
        <f>SUM(F29:F30)</f>
        <v>585869</v>
      </c>
    </row>
    <row r="29" spans="1:6" ht="18" customHeight="1">
      <c r="A29" s="23" t="s">
        <v>31</v>
      </c>
      <c r="B29" s="24" t="s">
        <v>185</v>
      </c>
      <c r="C29" s="23" t="s">
        <v>30</v>
      </c>
      <c r="D29" s="23">
        <v>4</v>
      </c>
      <c r="E29" s="26">
        <v>452308</v>
      </c>
      <c r="F29" s="26">
        <v>450878</v>
      </c>
    </row>
    <row r="30" spans="1:6" ht="18" customHeight="1">
      <c r="A30" s="23" t="s">
        <v>32</v>
      </c>
      <c r="B30" s="24" t="s">
        <v>186</v>
      </c>
      <c r="C30" s="23" t="s">
        <v>34</v>
      </c>
      <c r="D30" s="23">
        <v>5</v>
      </c>
      <c r="E30" s="26">
        <v>302557</v>
      </c>
      <c r="F30" s="26">
        <v>134991</v>
      </c>
    </row>
    <row r="31" spans="1:6" ht="18" customHeight="1">
      <c r="A31" s="23" t="s">
        <v>33</v>
      </c>
      <c r="B31" s="24"/>
      <c r="C31" s="23"/>
      <c r="D31" s="23"/>
      <c r="E31" s="26"/>
      <c r="F31" s="26"/>
    </row>
    <row r="32" spans="1:6" ht="18" customHeight="1">
      <c r="A32" s="23"/>
      <c r="B32" s="25" t="s">
        <v>187</v>
      </c>
      <c r="C32" s="23" t="s">
        <v>15</v>
      </c>
      <c r="D32" s="23"/>
      <c r="E32" s="27">
        <f>E33+E35+E37+E43</f>
        <v>17550028</v>
      </c>
      <c r="F32" s="27">
        <f>F33+F35+F37+F43</f>
        <v>8814328</v>
      </c>
    </row>
    <row r="33" spans="1:6" ht="18" customHeight="1">
      <c r="A33" s="23" t="s">
        <v>35</v>
      </c>
      <c r="B33" s="24" t="s">
        <v>188</v>
      </c>
      <c r="C33" s="23" t="s">
        <v>36</v>
      </c>
      <c r="D33" s="23">
        <v>6</v>
      </c>
      <c r="E33" s="26">
        <v>6946530</v>
      </c>
      <c r="F33" s="26">
        <v>4132200</v>
      </c>
    </row>
    <row r="34" spans="1:6" ht="18" customHeight="1">
      <c r="A34" s="32">
        <v>14</v>
      </c>
      <c r="B34" s="33" t="s">
        <v>189</v>
      </c>
      <c r="C34" s="32"/>
      <c r="D34" s="32"/>
      <c r="E34" s="34"/>
      <c r="F34" s="34"/>
    </row>
    <row r="35" spans="1:6" ht="18" customHeight="1">
      <c r="A35" s="29"/>
      <c r="B35" s="30" t="s">
        <v>190</v>
      </c>
      <c r="C35" s="29" t="s">
        <v>37</v>
      </c>
      <c r="D35" s="29"/>
      <c r="E35" s="31"/>
      <c r="F35" s="31">
        <v>5091</v>
      </c>
    </row>
    <row r="36" spans="1:6" ht="15" customHeight="1">
      <c r="A36" s="32"/>
      <c r="B36" s="33" t="s">
        <v>191</v>
      </c>
      <c r="C36" s="32"/>
      <c r="D36" s="32"/>
      <c r="E36" s="34"/>
      <c r="F36" s="34"/>
    </row>
    <row r="37" spans="1:6" ht="15.75" customHeight="1">
      <c r="A37" s="29"/>
      <c r="B37" s="30" t="s">
        <v>192</v>
      </c>
      <c r="C37" s="29" t="s">
        <v>38</v>
      </c>
      <c r="D37" s="29"/>
      <c r="E37" s="103">
        <f>SUM(E38:E42)</f>
        <v>10603498</v>
      </c>
      <c r="F37" s="103">
        <f>SUM(F38:F42)</f>
        <v>4677037</v>
      </c>
    </row>
    <row r="38" spans="1:6" ht="18" customHeight="1">
      <c r="A38" s="23" t="s">
        <v>39</v>
      </c>
      <c r="B38" s="24" t="s">
        <v>193</v>
      </c>
      <c r="C38" s="23" t="s">
        <v>40</v>
      </c>
      <c r="D38" s="23">
        <v>7</v>
      </c>
      <c r="E38" s="26">
        <v>9641933</v>
      </c>
      <c r="F38" s="26">
        <v>4250171</v>
      </c>
    </row>
    <row r="39" spans="1:6" ht="18" customHeight="1">
      <c r="A39" s="23">
        <v>223</v>
      </c>
      <c r="B39" s="24" t="s">
        <v>194</v>
      </c>
      <c r="C39" s="23" t="s">
        <v>41</v>
      </c>
      <c r="D39" s="23"/>
      <c r="E39" s="26"/>
      <c r="F39" s="26"/>
    </row>
    <row r="40" spans="1:6" ht="18" customHeight="1">
      <c r="A40" s="23" t="s">
        <v>42</v>
      </c>
      <c r="B40" s="24" t="s">
        <v>195</v>
      </c>
      <c r="C40" s="23" t="s">
        <v>43</v>
      </c>
      <c r="D40" s="23">
        <v>8</v>
      </c>
      <c r="E40" s="26">
        <v>713896</v>
      </c>
      <c r="F40" s="26">
        <v>19721</v>
      </c>
    </row>
    <row r="41" spans="1:6" ht="18" customHeight="1">
      <c r="A41" s="23">
        <v>24</v>
      </c>
      <c r="B41" s="24" t="s">
        <v>196</v>
      </c>
      <c r="C41" s="23" t="s">
        <v>44</v>
      </c>
      <c r="D41" s="23"/>
      <c r="E41" s="26">
        <v>223974</v>
      </c>
      <c r="F41" s="26">
        <v>374257</v>
      </c>
    </row>
    <row r="42" spans="1:6" ht="18" customHeight="1">
      <c r="A42" s="23" t="s">
        <v>5</v>
      </c>
      <c r="B42" s="24" t="s">
        <v>197</v>
      </c>
      <c r="C42" s="23" t="s">
        <v>45</v>
      </c>
      <c r="D42" s="23"/>
      <c r="E42" s="26">
        <v>23695</v>
      </c>
      <c r="F42" s="26">
        <v>32888</v>
      </c>
    </row>
    <row r="43" spans="1:6" ht="18" customHeight="1">
      <c r="A43" s="23">
        <v>288</v>
      </c>
      <c r="B43" s="25" t="s">
        <v>198</v>
      </c>
      <c r="C43" s="23" t="s">
        <v>46</v>
      </c>
      <c r="D43" s="23"/>
      <c r="E43" s="26"/>
      <c r="F43" s="26"/>
    </row>
    <row r="44" spans="1:6" ht="18" customHeight="1">
      <c r="A44" s="23"/>
      <c r="B44" s="25" t="s">
        <v>199</v>
      </c>
      <c r="C44" s="23" t="s">
        <v>47</v>
      </c>
      <c r="D44" s="23"/>
      <c r="E44" s="27">
        <f>E15+E32</f>
        <v>21770090</v>
      </c>
      <c r="F44" s="27">
        <f>F15+F32</f>
        <v>12793379</v>
      </c>
    </row>
    <row r="45" spans="1:6" ht="18" customHeight="1">
      <c r="A45" s="23">
        <v>29</v>
      </c>
      <c r="B45" s="25" t="s">
        <v>200</v>
      </c>
      <c r="C45" s="23" t="s">
        <v>48</v>
      </c>
      <c r="D45" s="23"/>
      <c r="E45" s="26"/>
      <c r="F45" s="26"/>
    </row>
    <row r="46" spans="1:6" ht="18" customHeight="1">
      <c r="A46" s="23"/>
      <c r="B46" s="25" t="s">
        <v>201</v>
      </c>
      <c r="C46" s="23" t="s">
        <v>49</v>
      </c>
      <c r="D46" s="23"/>
      <c r="E46" s="27">
        <f>E44+E45</f>
        <v>21770090</v>
      </c>
      <c r="F46" s="27">
        <f>F44+F45</f>
        <v>12793379</v>
      </c>
    </row>
    <row r="47" spans="1:6" ht="18" customHeight="1">
      <c r="A47" s="23">
        <v>88</v>
      </c>
      <c r="B47" s="25" t="s">
        <v>202</v>
      </c>
      <c r="C47" s="23" t="s">
        <v>50</v>
      </c>
      <c r="D47" s="23">
        <v>9</v>
      </c>
      <c r="E47" s="26">
        <v>2394355</v>
      </c>
      <c r="F47" s="26">
        <v>2929019</v>
      </c>
    </row>
    <row r="48" spans="1:6" ht="27" customHeight="1">
      <c r="A48" s="23"/>
      <c r="B48" s="25"/>
      <c r="C48" s="23"/>
      <c r="D48" s="23"/>
      <c r="E48" s="26"/>
      <c r="F48" s="26"/>
    </row>
    <row r="49" spans="1:6" ht="19.5" customHeight="1">
      <c r="A49" s="23"/>
      <c r="B49" s="25" t="s">
        <v>203</v>
      </c>
      <c r="C49" s="23"/>
      <c r="D49" s="23"/>
      <c r="E49" s="26"/>
      <c r="F49" s="26"/>
    </row>
    <row r="50" spans="1:6" ht="19.5" customHeight="1">
      <c r="A50" s="23"/>
      <c r="B50" s="25" t="s">
        <v>204</v>
      </c>
      <c r="C50" s="23">
        <v>101</v>
      </c>
      <c r="D50" s="23"/>
      <c r="E50" s="27">
        <f>E51+E52+E53+E54+E55-E56-E57</f>
        <v>8010240</v>
      </c>
      <c r="F50" s="27">
        <f>F51+F52+F53+F54+F55-F56-F57</f>
        <v>6048939</v>
      </c>
    </row>
    <row r="51" spans="1:6" ht="19.5" customHeight="1">
      <c r="A51" s="23">
        <v>30</v>
      </c>
      <c r="B51" s="24" t="s">
        <v>205</v>
      </c>
      <c r="C51" s="23">
        <v>102</v>
      </c>
      <c r="D51" s="23">
        <v>10</v>
      </c>
      <c r="E51" s="26">
        <v>2499135</v>
      </c>
      <c r="F51" s="26">
        <v>2499135</v>
      </c>
    </row>
    <row r="52" spans="1:10" ht="19.5" customHeight="1">
      <c r="A52" s="23">
        <v>31</v>
      </c>
      <c r="B52" s="24" t="s">
        <v>206</v>
      </c>
      <c r="C52" s="23">
        <v>103</v>
      </c>
      <c r="D52" s="23"/>
      <c r="E52" s="26"/>
      <c r="F52" s="26"/>
      <c r="J52" s="3"/>
    </row>
    <row r="53" spans="1:6" ht="19.5" customHeight="1">
      <c r="A53" s="23">
        <v>32</v>
      </c>
      <c r="B53" s="24" t="s">
        <v>207</v>
      </c>
      <c r="C53" s="23">
        <v>104</v>
      </c>
      <c r="D53" s="23"/>
      <c r="E53" s="26">
        <v>411782</v>
      </c>
      <c r="F53" s="26">
        <v>349111</v>
      </c>
    </row>
    <row r="54" spans="1:6" ht="19.5" customHeight="1">
      <c r="A54" s="23">
        <v>33</v>
      </c>
      <c r="B54" s="24" t="s">
        <v>208</v>
      </c>
      <c r="C54" s="23">
        <v>105</v>
      </c>
      <c r="D54" s="23"/>
      <c r="E54" s="26">
        <v>1906445</v>
      </c>
      <c r="F54" s="26">
        <v>1901024</v>
      </c>
    </row>
    <row r="55" spans="1:6" ht="19.5" customHeight="1">
      <c r="A55" s="23">
        <v>34</v>
      </c>
      <c r="B55" s="24" t="s">
        <v>209</v>
      </c>
      <c r="C55" s="23">
        <v>106</v>
      </c>
      <c r="D55" s="23"/>
      <c r="E55" s="26">
        <v>3199327</v>
      </c>
      <c r="F55" s="26">
        <v>1299669</v>
      </c>
    </row>
    <row r="56" spans="1:6" ht="19.5" customHeight="1">
      <c r="A56" s="23">
        <v>35</v>
      </c>
      <c r="B56" s="24" t="s">
        <v>210</v>
      </c>
      <c r="C56" s="23">
        <v>107</v>
      </c>
      <c r="D56" s="23"/>
      <c r="E56" s="26"/>
      <c r="F56" s="26"/>
    </row>
    <row r="57" spans="1:6" ht="19.5" customHeight="1">
      <c r="A57" s="23" t="s">
        <v>6</v>
      </c>
      <c r="B57" s="24" t="s">
        <v>211</v>
      </c>
      <c r="C57" s="23">
        <v>108</v>
      </c>
      <c r="D57" s="23">
        <v>11</v>
      </c>
      <c r="E57" s="26">
        <v>6449</v>
      </c>
      <c r="F57" s="26"/>
    </row>
    <row r="58" spans="1:6" ht="19.5" customHeight="1">
      <c r="A58" s="23"/>
      <c r="B58" s="25" t="s">
        <v>212</v>
      </c>
      <c r="C58" s="23">
        <v>109</v>
      </c>
      <c r="D58" s="23"/>
      <c r="E58" s="27">
        <f>E60+E61+E64+E73</f>
        <v>13759850</v>
      </c>
      <c r="F58" s="27">
        <f>F60+F61+F64+F73</f>
        <v>6744440</v>
      </c>
    </row>
    <row r="59" spans="1:6" ht="19.5" customHeight="1">
      <c r="A59" s="23"/>
      <c r="B59" s="122" t="s">
        <v>213</v>
      </c>
      <c r="C59" s="23"/>
      <c r="D59" s="23"/>
      <c r="E59" s="27"/>
      <c r="F59" s="27"/>
    </row>
    <row r="60" spans="1:6" ht="19.5" customHeight="1">
      <c r="A60" s="23">
        <v>40</v>
      </c>
      <c r="B60" s="24" t="s">
        <v>214</v>
      </c>
      <c r="C60" s="23">
        <v>110</v>
      </c>
      <c r="D60" s="23">
        <v>12</v>
      </c>
      <c r="E60" s="26">
        <v>45573</v>
      </c>
      <c r="F60" s="26"/>
    </row>
    <row r="61" spans="1:6" ht="19.5" customHeight="1">
      <c r="A61" s="23">
        <v>41</v>
      </c>
      <c r="B61" s="24" t="s">
        <v>215</v>
      </c>
      <c r="C61" s="23">
        <v>111</v>
      </c>
      <c r="D61" s="23">
        <v>13</v>
      </c>
      <c r="E61" s="27">
        <f>E62+E63</f>
        <v>8348935</v>
      </c>
      <c r="F61" s="27">
        <f>F62+F63</f>
        <v>3391005</v>
      </c>
    </row>
    <row r="62" spans="1:6" ht="19.5" customHeight="1">
      <c r="A62" s="23">
        <v>414.415</v>
      </c>
      <c r="B62" s="24" t="s">
        <v>216</v>
      </c>
      <c r="C62" s="23">
        <v>112</v>
      </c>
      <c r="D62" s="23"/>
      <c r="E62" s="26">
        <v>8335954</v>
      </c>
      <c r="F62" s="26">
        <v>3373024</v>
      </c>
    </row>
    <row r="63" spans="1:6" ht="19.5" customHeight="1">
      <c r="A63" s="23" t="s">
        <v>51</v>
      </c>
      <c r="B63" s="24" t="s">
        <v>217</v>
      </c>
      <c r="C63" s="23">
        <v>113</v>
      </c>
      <c r="D63" s="23"/>
      <c r="E63" s="26">
        <v>12981</v>
      </c>
      <c r="F63" s="26">
        <v>17981</v>
      </c>
    </row>
    <row r="64" spans="1:6" ht="19.5" customHeight="1">
      <c r="A64" s="23"/>
      <c r="B64" s="24" t="s">
        <v>218</v>
      </c>
      <c r="C64" s="23">
        <v>114</v>
      </c>
      <c r="D64" s="23"/>
      <c r="E64" s="27">
        <f>SUM(E65:E72)</f>
        <v>5199000</v>
      </c>
      <c r="F64" s="27">
        <f>SUM(F65:F72)</f>
        <v>3154764</v>
      </c>
    </row>
    <row r="65" spans="1:6" ht="19.5" customHeight="1">
      <c r="A65" s="23" t="s">
        <v>52</v>
      </c>
      <c r="B65" s="24" t="s">
        <v>219</v>
      </c>
      <c r="C65" s="23">
        <v>115</v>
      </c>
      <c r="D65" s="23">
        <v>14</v>
      </c>
      <c r="E65" s="26">
        <v>815719</v>
      </c>
      <c r="F65" s="26">
        <v>247946</v>
      </c>
    </row>
    <row r="66" spans="1:6" ht="19.5" customHeight="1">
      <c r="A66" s="32">
        <v>427</v>
      </c>
      <c r="B66" s="33" t="s">
        <v>220</v>
      </c>
      <c r="C66" s="32"/>
      <c r="D66" s="32"/>
      <c r="E66" s="34"/>
      <c r="F66" s="34"/>
    </row>
    <row r="67" spans="1:6" ht="19.5" customHeight="1">
      <c r="A67" s="29"/>
      <c r="B67" s="30" t="s">
        <v>221</v>
      </c>
      <c r="C67" s="29">
        <v>116</v>
      </c>
      <c r="D67" s="29"/>
      <c r="E67" s="31"/>
      <c r="F67" s="31"/>
    </row>
    <row r="68" spans="1:6" ht="19.5" customHeight="1">
      <c r="A68" s="23" t="s">
        <v>7</v>
      </c>
      <c r="B68" s="24" t="s">
        <v>222</v>
      </c>
      <c r="C68" s="23">
        <v>117</v>
      </c>
      <c r="D68" s="23">
        <v>15</v>
      </c>
      <c r="E68" s="26">
        <v>4257190</v>
      </c>
      <c r="F68" s="26">
        <v>2800918</v>
      </c>
    </row>
    <row r="69" spans="1:6" ht="16.5" customHeight="1">
      <c r="A69" s="32" t="s">
        <v>8</v>
      </c>
      <c r="B69" s="33" t="s">
        <v>223</v>
      </c>
      <c r="C69" s="32"/>
      <c r="D69" s="32"/>
      <c r="E69" s="34"/>
      <c r="F69" s="34"/>
    </row>
    <row r="70" spans="1:6" ht="16.5" customHeight="1">
      <c r="A70" s="29" t="s">
        <v>9</v>
      </c>
      <c r="B70" s="30" t="s">
        <v>224</v>
      </c>
      <c r="C70" s="29">
        <v>118</v>
      </c>
      <c r="D70" s="29"/>
      <c r="E70" s="31">
        <v>53448</v>
      </c>
      <c r="F70" s="31">
        <v>21274</v>
      </c>
    </row>
    <row r="71" spans="1:6" ht="16.5" customHeight="1">
      <c r="A71" s="23" t="s">
        <v>53</v>
      </c>
      <c r="B71" s="24" t="s">
        <v>225</v>
      </c>
      <c r="C71" s="29">
        <v>119</v>
      </c>
      <c r="D71" s="29"/>
      <c r="E71" s="31">
        <v>2938</v>
      </c>
      <c r="F71" s="31">
        <v>56368</v>
      </c>
    </row>
    <row r="72" spans="1:6" ht="16.5" customHeight="1">
      <c r="A72" s="23">
        <v>481</v>
      </c>
      <c r="B72" s="24" t="s">
        <v>226</v>
      </c>
      <c r="C72" s="29">
        <v>120</v>
      </c>
      <c r="D72" s="29"/>
      <c r="E72" s="31">
        <v>69705</v>
      </c>
      <c r="F72" s="31">
        <v>28258</v>
      </c>
    </row>
    <row r="73" spans="1:6" ht="19.5" customHeight="1">
      <c r="A73" s="23">
        <v>498</v>
      </c>
      <c r="B73" s="24" t="s">
        <v>227</v>
      </c>
      <c r="C73" s="23">
        <v>121</v>
      </c>
      <c r="D73" s="23"/>
      <c r="E73" s="26">
        <v>166342</v>
      </c>
      <c r="F73" s="26">
        <v>198671</v>
      </c>
    </row>
    <row r="74" spans="1:6" ht="19.5" customHeight="1">
      <c r="A74" s="23"/>
      <c r="B74" s="25" t="s">
        <v>228</v>
      </c>
      <c r="C74" s="23">
        <v>122</v>
      </c>
      <c r="D74" s="23"/>
      <c r="E74" s="27">
        <f>E50+E58</f>
        <v>21770090</v>
      </c>
      <c r="F74" s="27">
        <f>F50+F58</f>
        <v>12793379</v>
      </c>
    </row>
    <row r="75" spans="1:6" ht="19.5" customHeight="1">
      <c r="A75" s="23">
        <v>89</v>
      </c>
      <c r="B75" s="25" t="s">
        <v>229</v>
      </c>
      <c r="C75" s="23">
        <v>123</v>
      </c>
      <c r="D75" s="23"/>
      <c r="E75" s="26">
        <v>2394355</v>
      </c>
      <c r="F75" s="26">
        <v>2929019</v>
      </c>
    </row>
    <row r="76" spans="1:8" ht="15" customHeight="1">
      <c r="A76" s="21"/>
      <c r="C76" s="21"/>
      <c r="D76" s="21"/>
      <c r="E76" s="22"/>
      <c r="F76" s="22"/>
      <c r="H76" s="35"/>
    </row>
    <row r="77" spans="1:6" ht="12">
      <c r="A77" s="1" t="s">
        <v>230</v>
      </c>
      <c r="B77" s="123" t="s">
        <v>231</v>
      </c>
      <c r="C77" s="1"/>
      <c r="D77" s="1"/>
      <c r="E77" s="4" t="s">
        <v>169</v>
      </c>
      <c r="F77" s="1" t="s">
        <v>0</v>
      </c>
    </row>
    <row r="78" spans="2:6" ht="12">
      <c r="B78" s="1"/>
      <c r="C78" s="1"/>
      <c r="D78" s="1"/>
      <c r="E78" s="1"/>
      <c r="F78" s="1"/>
    </row>
    <row r="79" spans="1:6" ht="12">
      <c r="A79" s="1" t="s">
        <v>118</v>
      </c>
      <c r="C79" s="1"/>
      <c r="D79" s="1"/>
      <c r="E79" s="1"/>
      <c r="F79" s="1"/>
    </row>
    <row r="84" ht="12">
      <c r="E84" s="2" t="s">
        <v>0</v>
      </c>
    </row>
    <row r="85" ht="12">
      <c r="E85" s="3"/>
    </row>
    <row r="86" ht="12">
      <c r="E86" s="2" t="s">
        <v>0</v>
      </c>
    </row>
    <row r="87" ht="12">
      <c r="E87" s="2" t="s">
        <v>0</v>
      </c>
    </row>
    <row r="88" ht="12">
      <c r="E88" s="2" t="s">
        <v>0</v>
      </c>
    </row>
  </sheetData>
  <sheetProtection/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F6" sqref="F6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59" t="s">
        <v>281</v>
      </c>
      <c r="B1" s="59"/>
      <c r="C1" s="59"/>
      <c r="D1" s="59"/>
    </row>
    <row r="2" spans="1:7" ht="13.5" customHeight="1">
      <c r="A2" s="59" t="s">
        <v>282</v>
      </c>
      <c r="B2" s="113" t="s">
        <v>291</v>
      </c>
      <c r="C2" s="112"/>
      <c r="D2" s="112"/>
      <c r="E2" s="112"/>
      <c r="F2" s="112"/>
      <c r="G2" s="112"/>
    </row>
    <row r="3" spans="1:5" ht="13.5" customHeight="1">
      <c r="A3" s="59" t="s">
        <v>113</v>
      </c>
      <c r="B3" s="137" t="s">
        <v>289</v>
      </c>
      <c r="C3" s="137"/>
      <c r="D3" s="137"/>
      <c r="E3" s="114"/>
    </row>
    <row r="4" spans="1:4" ht="13.5" customHeight="1">
      <c r="A4" s="59" t="s">
        <v>283</v>
      </c>
      <c r="B4" s="59"/>
      <c r="C4" s="59"/>
      <c r="D4" s="59"/>
    </row>
    <row r="5" spans="1:4" ht="13.5" customHeight="1">
      <c r="A5" s="59" t="s">
        <v>115</v>
      </c>
      <c r="B5" s="59"/>
      <c r="C5" s="59"/>
      <c r="D5" s="59"/>
    </row>
    <row r="6" spans="1:4" ht="13.5" customHeight="1">
      <c r="A6" s="60"/>
      <c r="B6" s="60"/>
      <c r="C6" s="60"/>
      <c r="D6" s="59" t="s">
        <v>120</v>
      </c>
    </row>
    <row r="7" spans="1:4" ht="13.5" customHeight="1">
      <c r="A7" s="61" t="s">
        <v>122</v>
      </c>
      <c r="B7" s="85" t="s">
        <v>81</v>
      </c>
      <c r="C7" s="135" t="s">
        <v>124</v>
      </c>
      <c r="D7" s="136"/>
    </row>
    <row r="8" spans="1:4" ht="13.5" customHeight="1">
      <c r="A8" s="62"/>
      <c r="B8" s="63"/>
      <c r="C8" s="63" t="s">
        <v>127</v>
      </c>
      <c r="D8" s="63" t="s">
        <v>284</v>
      </c>
    </row>
    <row r="9" spans="1:4" ht="12" customHeight="1">
      <c r="A9" s="91">
        <v>1</v>
      </c>
      <c r="B9" s="91">
        <v>2</v>
      </c>
      <c r="C9" s="91">
        <v>3</v>
      </c>
      <c r="D9" s="91">
        <v>4</v>
      </c>
    </row>
    <row r="10" spans="1:4" ht="13.5" customHeight="1">
      <c r="A10" s="86" t="s">
        <v>232</v>
      </c>
      <c r="B10" s="65"/>
      <c r="C10" s="66"/>
      <c r="D10" s="66"/>
    </row>
    <row r="11" spans="1:4" ht="13.5" customHeight="1">
      <c r="A11" s="88" t="s">
        <v>233</v>
      </c>
      <c r="B11" s="63">
        <v>301</v>
      </c>
      <c r="C11" s="104">
        <f>C12+C13+C14</f>
        <v>7985452</v>
      </c>
      <c r="D11" s="104">
        <f>D12+D13+D14</f>
        <v>9679594</v>
      </c>
    </row>
    <row r="12" spans="1:4" ht="13.5" customHeight="1">
      <c r="A12" s="87" t="s">
        <v>234</v>
      </c>
      <c r="B12" s="64">
        <v>302</v>
      </c>
      <c r="C12" s="68">
        <v>7898804</v>
      </c>
      <c r="D12" s="68">
        <v>9449750</v>
      </c>
    </row>
    <row r="13" spans="1:4" ht="13.5" customHeight="1">
      <c r="A13" s="87" t="s">
        <v>235</v>
      </c>
      <c r="B13" s="64">
        <v>303</v>
      </c>
      <c r="C13" s="68">
        <v>11341</v>
      </c>
      <c r="D13" s="68">
        <v>34502</v>
      </c>
    </row>
    <row r="14" spans="1:4" ht="13.5" customHeight="1">
      <c r="A14" s="87" t="s">
        <v>236</v>
      </c>
      <c r="B14" s="64">
        <v>304</v>
      </c>
      <c r="C14" s="68">
        <v>75307</v>
      </c>
      <c r="D14" s="68">
        <v>195342</v>
      </c>
    </row>
    <row r="15" spans="1:4" ht="13.5" customHeight="1">
      <c r="A15" s="89" t="s">
        <v>237</v>
      </c>
      <c r="B15" s="64">
        <v>305</v>
      </c>
      <c r="C15" s="105">
        <f>C16+C17+C18+C19+C20</f>
        <v>12932995</v>
      </c>
      <c r="D15" s="105">
        <f>D16+D17+D18+D19+D20</f>
        <v>8554146</v>
      </c>
    </row>
    <row r="16" spans="1:4" ht="13.5" customHeight="1">
      <c r="A16" s="87" t="s">
        <v>238</v>
      </c>
      <c r="B16" s="64">
        <v>306</v>
      </c>
      <c r="C16" s="68">
        <v>11832322</v>
      </c>
      <c r="D16" s="68">
        <v>7619368</v>
      </c>
    </row>
    <row r="17" spans="1:4" ht="13.5" customHeight="1">
      <c r="A17" s="87" t="s">
        <v>239</v>
      </c>
      <c r="B17" s="64">
        <v>307</v>
      </c>
      <c r="C17" s="68">
        <v>293395</v>
      </c>
      <c r="D17" s="68">
        <v>250249</v>
      </c>
    </row>
    <row r="18" spans="1:4" ht="13.5" customHeight="1">
      <c r="A18" s="87" t="s">
        <v>240</v>
      </c>
      <c r="B18" s="64">
        <v>308</v>
      </c>
      <c r="C18" s="68">
        <v>244235</v>
      </c>
      <c r="D18" s="68">
        <v>187889</v>
      </c>
    </row>
    <row r="19" spans="1:4" ht="13.5" customHeight="1">
      <c r="A19" s="87" t="s">
        <v>241</v>
      </c>
      <c r="B19" s="64">
        <v>309</v>
      </c>
      <c r="C19" s="68">
        <v>97649</v>
      </c>
      <c r="D19" s="68">
        <v>68940</v>
      </c>
    </row>
    <row r="20" spans="1:4" ht="13.5" customHeight="1">
      <c r="A20" s="87" t="s">
        <v>242</v>
      </c>
      <c r="B20" s="64">
        <v>310</v>
      </c>
      <c r="C20" s="68">
        <v>465394</v>
      </c>
      <c r="D20" s="68">
        <v>427700</v>
      </c>
    </row>
    <row r="21" spans="1:4" ht="13.5" customHeight="1">
      <c r="A21" s="89" t="s">
        <v>243</v>
      </c>
      <c r="B21" s="64">
        <v>311</v>
      </c>
      <c r="C21" s="105">
        <v>0</v>
      </c>
      <c r="D21" s="105">
        <f>D11-D15</f>
        <v>1125448</v>
      </c>
    </row>
    <row r="22" spans="1:4" ht="13.5" customHeight="1">
      <c r="A22" s="89" t="s">
        <v>244</v>
      </c>
      <c r="B22" s="64">
        <v>312</v>
      </c>
      <c r="C22" s="105">
        <f>C15-C11</f>
        <v>4947543</v>
      </c>
      <c r="D22" s="105"/>
    </row>
    <row r="23" spans="1:4" ht="13.5" customHeight="1">
      <c r="A23" s="86" t="s">
        <v>245</v>
      </c>
      <c r="B23" s="61" t="s">
        <v>0</v>
      </c>
      <c r="C23" s="69"/>
      <c r="D23" s="69"/>
    </row>
    <row r="24" spans="1:4" ht="13.5" customHeight="1">
      <c r="A24" s="88" t="s">
        <v>246</v>
      </c>
      <c r="B24" s="63">
        <v>313</v>
      </c>
      <c r="C24" s="104">
        <f>C25+C27+C28+C29+C30</f>
        <v>12957</v>
      </c>
      <c r="D24" s="104">
        <f>D25+D27+D28+D29+D30</f>
        <v>552830</v>
      </c>
    </row>
    <row r="25" spans="1:4" ht="13.5" customHeight="1">
      <c r="A25" s="87" t="s">
        <v>247</v>
      </c>
      <c r="B25" s="64">
        <v>314</v>
      </c>
      <c r="C25" s="68">
        <v>0</v>
      </c>
      <c r="D25" s="68">
        <v>514665</v>
      </c>
    </row>
    <row r="26" spans="1:4" ht="13.5" customHeight="1">
      <c r="A26" s="124" t="s">
        <v>248</v>
      </c>
      <c r="B26" s="61"/>
      <c r="C26" s="69"/>
      <c r="D26" s="69"/>
    </row>
    <row r="27" spans="1:4" ht="13.5" customHeight="1">
      <c r="A27" s="125" t="s">
        <v>249</v>
      </c>
      <c r="B27" s="63">
        <v>315</v>
      </c>
      <c r="C27" s="67">
        <v>11953</v>
      </c>
      <c r="D27" s="67">
        <v>13944</v>
      </c>
    </row>
    <row r="28" spans="1:4" ht="13.5" customHeight="1">
      <c r="A28" s="126" t="s">
        <v>250</v>
      </c>
      <c r="B28" s="64">
        <v>316</v>
      </c>
      <c r="C28" s="68">
        <v>0</v>
      </c>
      <c r="D28" s="68">
        <v>23791</v>
      </c>
    </row>
    <row r="29" spans="1:4" ht="13.5" customHeight="1">
      <c r="A29" s="87" t="s">
        <v>251</v>
      </c>
      <c r="B29" s="64">
        <v>317</v>
      </c>
      <c r="C29" s="68"/>
      <c r="D29" s="68"/>
    </row>
    <row r="30" spans="1:4" ht="13.5" customHeight="1">
      <c r="A30" s="87" t="s">
        <v>252</v>
      </c>
      <c r="B30" s="64">
        <v>318</v>
      </c>
      <c r="C30" s="68">
        <v>1004</v>
      </c>
      <c r="D30" s="68">
        <v>430</v>
      </c>
    </row>
    <row r="31" spans="1:4" ht="13.5" customHeight="1">
      <c r="A31" s="89" t="s">
        <v>253</v>
      </c>
      <c r="B31" s="64">
        <v>319</v>
      </c>
      <c r="C31" s="105">
        <f>C32+C34+C35</f>
        <v>828971</v>
      </c>
      <c r="D31" s="105">
        <f>D32+D34+D35</f>
        <v>333359</v>
      </c>
    </row>
    <row r="32" spans="1:4" ht="13.5" customHeight="1">
      <c r="A32" s="87" t="s">
        <v>254</v>
      </c>
      <c r="B32" s="64">
        <v>320</v>
      </c>
      <c r="C32" s="68"/>
      <c r="D32" s="68">
        <v>190000</v>
      </c>
    </row>
    <row r="33" spans="1:4" ht="13.5" customHeight="1">
      <c r="A33" s="124" t="s">
        <v>255</v>
      </c>
      <c r="B33" s="61"/>
      <c r="C33" s="69"/>
      <c r="D33" s="69"/>
    </row>
    <row r="34" spans="1:4" ht="13.5" customHeight="1">
      <c r="A34" s="62" t="s">
        <v>256</v>
      </c>
      <c r="B34" s="63">
        <v>321</v>
      </c>
      <c r="C34" s="67">
        <v>124751</v>
      </c>
      <c r="D34" s="67">
        <v>99059</v>
      </c>
    </row>
    <row r="35" spans="1:4" ht="13.5" customHeight="1">
      <c r="A35" s="87" t="s">
        <v>257</v>
      </c>
      <c r="B35" s="64">
        <v>322</v>
      </c>
      <c r="C35" s="68">
        <v>704220</v>
      </c>
      <c r="D35" s="68">
        <v>44300</v>
      </c>
    </row>
    <row r="36" spans="1:4" ht="13.5" customHeight="1">
      <c r="A36" s="89" t="s">
        <v>258</v>
      </c>
      <c r="B36" s="64">
        <v>323</v>
      </c>
      <c r="C36" s="105"/>
      <c r="D36" s="105">
        <f>D24-D31</f>
        <v>219471</v>
      </c>
    </row>
    <row r="37" spans="1:4" ht="13.5" customHeight="1">
      <c r="A37" s="89" t="s">
        <v>259</v>
      </c>
      <c r="B37" s="64">
        <v>324</v>
      </c>
      <c r="C37" s="105">
        <f>C31-C24</f>
        <v>816014</v>
      </c>
      <c r="D37" s="68"/>
    </row>
    <row r="38" spans="1:4" ht="13.5" customHeight="1">
      <c r="A38" s="86" t="s">
        <v>260</v>
      </c>
      <c r="B38" s="61"/>
      <c r="C38" s="69"/>
      <c r="D38" s="69"/>
    </row>
    <row r="39" spans="1:4" ht="13.5" customHeight="1">
      <c r="A39" s="88" t="s">
        <v>261</v>
      </c>
      <c r="B39" s="63">
        <v>325</v>
      </c>
      <c r="C39" s="104">
        <f>C40+C41+C42</f>
        <v>5740395</v>
      </c>
      <c r="D39" s="104">
        <f>D40+D41+D42</f>
        <v>0</v>
      </c>
    </row>
    <row r="40" spans="1:4" ht="13.5" customHeight="1">
      <c r="A40" s="87" t="s">
        <v>262</v>
      </c>
      <c r="B40" s="64">
        <v>326</v>
      </c>
      <c r="C40" s="68">
        <v>0</v>
      </c>
      <c r="D40" s="68"/>
    </row>
    <row r="41" spans="1:4" ht="13.5" customHeight="1">
      <c r="A41" s="87" t="s">
        <v>263</v>
      </c>
      <c r="B41" s="64">
        <v>327</v>
      </c>
      <c r="C41" s="68">
        <v>5740395</v>
      </c>
      <c r="D41" s="68">
        <v>0</v>
      </c>
    </row>
    <row r="42" spans="1:4" ht="13.5" customHeight="1">
      <c r="A42" s="87" t="s">
        <v>264</v>
      </c>
      <c r="B42" s="64">
        <v>328</v>
      </c>
      <c r="C42" s="68">
        <v>0</v>
      </c>
      <c r="D42" s="68">
        <v>0</v>
      </c>
    </row>
    <row r="43" spans="1:4" ht="13.5" customHeight="1">
      <c r="A43" s="89" t="s">
        <v>265</v>
      </c>
      <c r="B43" s="64">
        <v>329</v>
      </c>
      <c r="C43" s="105">
        <f>C44+C45+C46+C47</f>
        <v>35607</v>
      </c>
      <c r="D43" s="105">
        <f>D44+D45+D46+D47</f>
        <v>1117285</v>
      </c>
    </row>
    <row r="44" spans="1:4" ht="13.5" customHeight="1">
      <c r="A44" s="87" t="s">
        <v>266</v>
      </c>
      <c r="B44" s="64">
        <v>330</v>
      </c>
      <c r="C44" s="68">
        <v>34109</v>
      </c>
      <c r="D44" s="68"/>
    </row>
    <row r="45" spans="1:4" ht="13.5" customHeight="1">
      <c r="A45" s="87" t="s">
        <v>267</v>
      </c>
      <c r="B45" s="64">
        <v>331</v>
      </c>
      <c r="C45" s="68">
        <v>0</v>
      </c>
      <c r="D45" s="68">
        <v>1113375</v>
      </c>
    </row>
    <row r="46" spans="1:4" ht="13.5" customHeight="1">
      <c r="A46" s="87" t="s">
        <v>268</v>
      </c>
      <c r="B46" s="64">
        <v>332</v>
      </c>
      <c r="C46" s="68">
        <v>1498</v>
      </c>
      <c r="D46" s="68">
        <v>3910</v>
      </c>
    </row>
    <row r="47" spans="1:4" ht="13.5" customHeight="1">
      <c r="A47" s="87" t="s">
        <v>269</v>
      </c>
      <c r="B47" s="64">
        <v>333</v>
      </c>
      <c r="C47" s="68"/>
      <c r="D47" s="68"/>
    </row>
    <row r="48" spans="1:4" ht="13.5" customHeight="1">
      <c r="A48" s="89" t="s">
        <v>270</v>
      </c>
      <c r="B48" s="64">
        <v>334</v>
      </c>
      <c r="C48" s="105">
        <f>C39-C43</f>
        <v>5704788</v>
      </c>
      <c r="D48" s="68"/>
    </row>
    <row r="49" spans="1:4" ht="13.5" customHeight="1">
      <c r="A49" s="89" t="s">
        <v>271</v>
      </c>
      <c r="B49" s="64">
        <v>335</v>
      </c>
      <c r="C49" s="105">
        <v>0</v>
      </c>
      <c r="D49" s="105">
        <f>D43-D39</f>
        <v>1117285</v>
      </c>
    </row>
    <row r="50" spans="1:4" ht="13.5" customHeight="1">
      <c r="A50" s="90" t="s">
        <v>272</v>
      </c>
      <c r="B50" s="64">
        <v>336</v>
      </c>
      <c r="C50" s="105">
        <f>C11+C24+C39</f>
        <v>13738804</v>
      </c>
      <c r="D50" s="105">
        <f>D11+D24+D39</f>
        <v>10232424</v>
      </c>
    </row>
    <row r="51" spans="1:4" ht="13.5" customHeight="1">
      <c r="A51" s="90" t="s">
        <v>273</v>
      </c>
      <c r="B51" s="64">
        <v>337</v>
      </c>
      <c r="C51" s="105">
        <f>C15+C31+C43</f>
        <v>13797573</v>
      </c>
      <c r="D51" s="105">
        <f>D15+D31+D43</f>
        <v>10004790</v>
      </c>
    </row>
    <row r="52" spans="1:4" ht="13.5" customHeight="1">
      <c r="A52" s="90" t="s">
        <v>274</v>
      </c>
      <c r="B52" s="64">
        <v>338</v>
      </c>
      <c r="C52" s="68">
        <v>0</v>
      </c>
      <c r="D52" s="68">
        <v>64050</v>
      </c>
    </row>
    <row r="53" spans="1:4" ht="13.5" customHeight="1">
      <c r="A53" s="90" t="s">
        <v>275</v>
      </c>
      <c r="B53" s="64">
        <v>339</v>
      </c>
      <c r="C53" s="68">
        <v>58769</v>
      </c>
      <c r="D53" s="68"/>
    </row>
    <row r="54" spans="1:4" ht="13.5" customHeight="1">
      <c r="A54" s="90" t="s">
        <v>276</v>
      </c>
      <c r="B54" s="64">
        <v>340</v>
      </c>
      <c r="C54" s="68">
        <v>282743</v>
      </c>
      <c r="D54" s="68">
        <v>82573</v>
      </c>
    </row>
    <row r="55" spans="1:4" ht="13.5" customHeight="1">
      <c r="A55" s="90" t="s">
        <v>277</v>
      </c>
      <c r="B55" s="64">
        <v>341</v>
      </c>
      <c r="C55" s="68"/>
      <c r="D55" s="68"/>
    </row>
    <row r="56" spans="1:4" ht="13.5" customHeight="1">
      <c r="A56" s="90" t="s">
        <v>278</v>
      </c>
      <c r="B56" s="64">
        <v>342</v>
      </c>
      <c r="C56" s="68"/>
      <c r="D56" s="68"/>
    </row>
    <row r="57" spans="1:4" ht="13.5" customHeight="1">
      <c r="A57" s="118" t="s">
        <v>279</v>
      </c>
      <c r="B57" s="61"/>
      <c r="C57" s="69"/>
      <c r="D57" s="69"/>
    </row>
    <row r="58" spans="1:4" ht="13.5" customHeight="1">
      <c r="A58" s="118" t="s">
        <v>280</v>
      </c>
      <c r="B58" s="119">
        <v>343</v>
      </c>
      <c r="C58" s="120">
        <f>C52-C53+C54+C55-C56</f>
        <v>223974</v>
      </c>
      <c r="D58" s="120">
        <f>D52-D53+D54+D55-D56</f>
        <v>146623</v>
      </c>
    </row>
    <row r="59" spans="2:4" s="117" customFormat="1" ht="13.5" customHeight="1">
      <c r="B59" s="115"/>
      <c r="C59" s="116"/>
      <c r="D59" s="116"/>
    </row>
    <row r="60" spans="1:9" s="2" customFormat="1" ht="12">
      <c r="A60" s="1" t="s">
        <v>285</v>
      </c>
      <c r="B60" s="123"/>
      <c r="C60" s="1" t="s">
        <v>169</v>
      </c>
      <c r="D60" s="4"/>
      <c r="E60" s="4"/>
      <c r="F60" s="1" t="s">
        <v>0</v>
      </c>
      <c r="H60" s="3"/>
      <c r="I60" s="3"/>
    </row>
    <row r="61" spans="2:9" s="2" customFormat="1" ht="12">
      <c r="B61" s="1"/>
      <c r="C61" s="1"/>
      <c r="D61" s="1"/>
      <c r="E61" s="1"/>
      <c r="F61" s="1"/>
      <c r="H61" s="3"/>
      <c r="I61" s="3"/>
    </row>
    <row r="62" spans="1:9" s="2" customFormat="1" ht="12">
      <c r="A62" s="1" t="s">
        <v>118</v>
      </c>
      <c r="C62" s="1"/>
      <c r="D62" s="1"/>
      <c r="E62" s="1"/>
      <c r="F62" s="1"/>
      <c r="H62" s="3"/>
      <c r="I62" s="3"/>
    </row>
    <row r="63" spans="1:4" ht="13.5" customHeight="1">
      <c r="A63" s="70"/>
      <c r="B63" s="59"/>
      <c r="C63" s="59"/>
      <c r="D63" s="59"/>
    </row>
    <row r="64" spans="1:4" ht="13.5" customHeight="1">
      <c r="A64" s="59"/>
      <c r="B64" s="59"/>
      <c r="C64" s="59"/>
      <c r="D64" s="59"/>
    </row>
    <row r="65" spans="2:4" ht="13.5" customHeight="1">
      <c r="B65" s="71"/>
      <c r="C65" s="71"/>
      <c r="D65" s="71"/>
    </row>
    <row r="66" spans="2:4" ht="13.5" customHeight="1">
      <c r="B66" s="71"/>
      <c r="C66" s="71"/>
      <c r="D66" s="71"/>
    </row>
    <row r="67" spans="2:4" ht="13.5" customHeight="1">
      <c r="B67" s="71"/>
      <c r="C67" s="71"/>
      <c r="D67" s="71"/>
    </row>
    <row r="68" spans="2:4" ht="13.5" customHeight="1">
      <c r="B68" s="71"/>
      <c r="C68" s="71"/>
      <c r="D68" s="71"/>
    </row>
    <row r="69" spans="2:4" ht="13.5" customHeight="1">
      <c r="B69" s="71"/>
      <c r="C69" s="71"/>
      <c r="D69" s="71"/>
    </row>
    <row r="70" spans="2:4" ht="13.5" customHeight="1">
      <c r="B70" s="71"/>
      <c r="C70" s="71"/>
      <c r="D70" s="71"/>
    </row>
    <row r="71" spans="2:4" ht="13.5" customHeight="1">
      <c r="B71" s="71"/>
      <c r="C71" s="71"/>
      <c r="D71" s="71"/>
    </row>
    <row r="72" spans="2:4" ht="13.5" customHeight="1">
      <c r="B72" s="71"/>
      <c r="C72" s="71"/>
      <c r="D72" s="71"/>
    </row>
    <row r="73" spans="2:4" ht="13.5" customHeight="1">
      <c r="B73" s="71"/>
      <c r="C73" s="71"/>
      <c r="D73" s="71"/>
    </row>
    <row r="74" spans="2:4" ht="13.5" customHeight="1">
      <c r="B74" s="71"/>
      <c r="C74" s="71"/>
      <c r="D74" s="71"/>
    </row>
    <row r="75" spans="2:4" ht="13.5" customHeight="1">
      <c r="B75" s="71"/>
      <c r="C75" s="71"/>
      <c r="D75" s="71"/>
    </row>
    <row r="76" spans="2:4" ht="13.5" customHeight="1">
      <c r="B76" s="71"/>
      <c r="C76" s="71"/>
      <c r="D76" s="71"/>
    </row>
    <row r="77" spans="2:4" ht="13.5" customHeight="1">
      <c r="B77" s="71"/>
      <c r="C77" s="71"/>
      <c r="D77" s="71"/>
    </row>
    <row r="78" spans="2:4" ht="13.5" customHeight="1">
      <c r="B78" s="71"/>
      <c r="C78" s="71"/>
      <c r="D78" s="71"/>
    </row>
    <row r="79" spans="2:4" ht="13.5" customHeight="1">
      <c r="B79" s="71"/>
      <c r="C79" s="71"/>
      <c r="D79" s="71"/>
    </row>
    <row r="80" spans="2:4" ht="13.5" customHeight="1">
      <c r="B80" s="71"/>
      <c r="C80" s="71"/>
      <c r="D80" s="71"/>
    </row>
    <row r="81" spans="2:4" ht="13.5" customHeight="1">
      <c r="B81" s="71"/>
      <c r="C81" s="71"/>
      <c r="D81" s="71"/>
    </row>
    <row r="82" spans="2:4" ht="13.5" customHeight="1">
      <c r="B82" s="71"/>
      <c r="C82" s="71"/>
      <c r="D82" s="71"/>
    </row>
    <row r="83" spans="2:4" ht="13.5" customHeight="1">
      <c r="B83" s="71"/>
      <c r="C83" s="71"/>
      <c r="D83" s="71"/>
    </row>
    <row r="84" spans="2:4" ht="13.5" customHeight="1">
      <c r="B84" s="71"/>
      <c r="C84" s="71"/>
      <c r="D84" s="71"/>
    </row>
    <row r="85" spans="2:4" ht="13.5" customHeight="1">
      <c r="B85" s="71"/>
      <c r="C85" s="71"/>
      <c r="D85" s="71"/>
    </row>
    <row r="86" spans="2:4" ht="13.5" customHeight="1">
      <c r="B86" s="71"/>
      <c r="C86" s="71"/>
      <c r="D86" s="71"/>
    </row>
    <row r="87" spans="2:4" ht="13.5" customHeight="1">
      <c r="B87" s="71"/>
      <c r="C87" s="71"/>
      <c r="D87" s="71"/>
    </row>
    <row r="88" spans="2:4" ht="13.5" customHeight="1">
      <c r="B88" s="71"/>
      <c r="C88" s="71"/>
      <c r="D88" s="71"/>
    </row>
    <row r="89" spans="2:4" ht="13.5" customHeight="1">
      <c r="B89" s="71"/>
      <c r="C89" s="71"/>
      <c r="D89" s="71"/>
    </row>
    <row r="90" spans="2:4" ht="13.5" customHeight="1">
      <c r="B90" s="71"/>
      <c r="C90" s="71"/>
      <c r="D90" s="71"/>
    </row>
    <row r="91" spans="2:4" ht="13.5" customHeight="1">
      <c r="B91" s="71"/>
      <c r="C91" s="71"/>
      <c r="D91" s="71"/>
    </row>
  </sheetData>
  <sheetProtection/>
  <mergeCells count="2">
    <mergeCell ref="C7:D7"/>
    <mergeCell ref="B3:D3"/>
  </mergeCells>
  <printOptions/>
  <pageMargins left="0" right="0" top="0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7" sqref="B7:N7"/>
    </sheetView>
  </sheetViews>
  <sheetFormatPr defaultColWidth="9.140625" defaultRowHeight="12.75"/>
  <cols>
    <col min="1" max="1" width="4.421875" style="92" customWidth="1"/>
    <col min="2" max="2" width="34.140625" style="73" customWidth="1"/>
    <col min="3" max="3" width="5.28125" style="73" customWidth="1"/>
    <col min="4" max="4" width="9.7109375" style="73" bestFit="1" customWidth="1"/>
    <col min="5" max="5" width="7.57421875" style="73" customWidth="1"/>
    <col min="6" max="6" width="10.28125" style="73" customWidth="1"/>
    <col min="7" max="7" width="8.421875" style="73" customWidth="1"/>
    <col min="8" max="8" width="8.57421875" style="73" customWidth="1"/>
    <col min="9" max="9" width="9.57421875" style="73" customWidth="1"/>
    <col min="10" max="10" width="9.7109375" style="73" bestFit="1" customWidth="1"/>
    <col min="11" max="11" width="9.00390625" style="73" customWidth="1"/>
    <col min="12" max="12" width="11.28125" style="73" customWidth="1"/>
    <col min="13" max="13" width="9.7109375" style="73" bestFit="1" customWidth="1"/>
    <col min="14" max="14" width="9.28125" style="73" customWidth="1"/>
    <col min="15" max="16384" width="9.140625" style="73" customWidth="1"/>
  </cols>
  <sheetData>
    <row r="1" spans="2:4" ht="15" customHeight="1">
      <c r="B1" s="1" t="s">
        <v>111</v>
      </c>
      <c r="C1" s="1"/>
      <c r="D1" s="72"/>
    </row>
    <row r="2" spans="2:4" ht="15" customHeight="1">
      <c r="B2" s="1" t="s">
        <v>112</v>
      </c>
      <c r="C2" s="1"/>
      <c r="D2" s="72"/>
    </row>
    <row r="3" spans="2:4" ht="15" customHeight="1">
      <c r="B3" s="1" t="s">
        <v>113</v>
      </c>
      <c r="C3" s="1"/>
      <c r="D3" s="72"/>
    </row>
    <row r="4" spans="2:4" ht="15" customHeight="1">
      <c r="B4" s="1" t="s">
        <v>114</v>
      </c>
      <c r="C4" s="1"/>
      <c r="D4" s="72"/>
    </row>
    <row r="5" spans="2:4" ht="15" customHeight="1">
      <c r="B5" s="1" t="s">
        <v>115</v>
      </c>
      <c r="C5" s="121"/>
      <c r="D5" s="72"/>
    </row>
    <row r="7" spans="2:14" ht="15">
      <c r="B7" s="138" t="s">
        <v>290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2:14" ht="12.75">
      <c r="B8" s="139" t="s">
        <v>286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ht="12.75">
      <c r="M9" s="73" t="s">
        <v>116</v>
      </c>
    </row>
    <row r="10" ht="12.75">
      <c r="H10" s="93"/>
    </row>
    <row r="11" spans="1:14" ht="12.75">
      <c r="A11" s="74" t="s">
        <v>79</v>
      </c>
      <c r="B11" s="74" t="s">
        <v>80</v>
      </c>
      <c r="C11" s="74" t="s">
        <v>81</v>
      </c>
      <c r="D11" s="74" t="s">
        <v>82</v>
      </c>
      <c r="E11" s="74" t="s">
        <v>83</v>
      </c>
      <c r="F11" s="74" t="s">
        <v>84</v>
      </c>
      <c r="G11" s="74" t="s">
        <v>85</v>
      </c>
      <c r="H11" s="76" t="s">
        <v>86</v>
      </c>
      <c r="I11" s="74" t="s">
        <v>87</v>
      </c>
      <c r="J11" s="74" t="s">
        <v>88</v>
      </c>
      <c r="K11" s="74" t="s">
        <v>89</v>
      </c>
      <c r="L11" s="74" t="s">
        <v>90</v>
      </c>
      <c r="M11" s="74" t="s">
        <v>91</v>
      </c>
      <c r="N11" s="75" t="s">
        <v>92</v>
      </c>
    </row>
    <row r="12" spans="1:14" ht="12.75">
      <c r="A12" s="76" t="s">
        <v>93</v>
      </c>
      <c r="B12" s="76"/>
      <c r="C12" s="76"/>
      <c r="D12" s="76" t="s">
        <v>94</v>
      </c>
      <c r="E12" s="76" t="s">
        <v>94</v>
      </c>
      <c r="F12" s="76" t="s">
        <v>95</v>
      </c>
      <c r="G12" s="76" t="s">
        <v>96</v>
      </c>
      <c r="H12" s="76" t="s">
        <v>62</v>
      </c>
      <c r="I12" s="76" t="s">
        <v>97</v>
      </c>
      <c r="J12" s="76" t="s">
        <v>98</v>
      </c>
      <c r="K12" s="76" t="s">
        <v>94</v>
      </c>
      <c r="L12" s="76" t="s">
        <v>99</v>
      </c>
      <c r="M12" s="76" t="s">
        <v>100</v>
      </c>
      <c r="N12" s="77" t="s">
        <v>101</v>
      </c>
    </row>
    <row r="13" spans="1:14" ht="12.75">
      <c r="A13" s="76"/>
      <c r="B13" s="76"/>
      <c r="C13" s="76"/>
      <c r="D13" s="76" t="s">
        <v>102</v>
      </c>
      <c r="E13" s="76" t="s">
        <v>56</v>
      </c>
      <c r="F13" s="76" t="s">
        <v>94</v>
      </c>
      <c r="G13" s="76" t="s">
        <v>57</v>
      </c>
      <c r="H13" s="92" t="s">
        <v>63</v>
      </c>
      <c r="I13" s="76" t="s">
        <v>103</v>
      </c>
      <c r="J13" s="76" t="s">
        <v>104</v>
      </c>
      <c r="K13" s="76" t="s">
        <v>105</v>
      </c>
      <c r="L13" s="76" t="s">
        <v>106</v>
      </c>
      <c r="M13" s="76" t="s">
        <v>60</v>
      </c>
      <c r="N13" s="77" t="s">
        <v>94</v>
      </c>
    </row>
    <row r="14" spans="1:14" ht="12.75">
      <c r="A14" s="78"/>
      <c r="B14" s="78"/>
      <c r="C14" s="78"/>
      <c r="D14" s="78" t="s">
        <v>107</v>
      </c>
      <c r="E14" s="78"/>
      <c r="F14" s="78" t="s">
        <v>108</v>
      </c>
      <c r="G14" s="78"/>
      <c r="H14" s="78"/>
      <c r="I14" s="78"/>
      <c r="J14" s="78"/>
      <c r="K14" s="78" t="s">
        <v>109</v>
      </c>
      <c r="L14" s="78" t="s">
        <v>58</v>
      </c>
      <c r="M14" s="78" t="s">
        <v>59</v>
      </c>
      <c r="N14" s="79" t="s">
        <v>110</v>
      </c>
    </row>
    <row r="15" spans="1:14" ht="12.75">
      <c r="A15" s="80"/>
      <c r="B15" s="80">
        <v>1</v>
      </c>
      <c r="C15" s="80"/>
      <c r="D15" s="80">
        <v>2</v>
      </c>
      <c r="E15" s="80">
        <v>3</v>
      </c>
      <c r="F15" s="80">
        <v>4</v>
      </c>
      <c r="G15" s="80">
        <v>5</v>
      </c>
      <c r="H15" s="80">
        <v>6</v>
      </c>
      <c r="I15" s="80">
        <v>7</v>
      </c>
      <c r="J15" s="80">
        <v>8</v>
      </c>
      <c r="K15" s="80">
        <v>9</v>
      </c>
      <c r="L15" s="80">
        <v>10</v>
      </c>
      <c r="M15" s="80">
        <v>11</v>
      </c>
      <c r="N15" s="80">
        <v>12</v>
      </c>
    </row>
    <row r="16" spans="1:14" s="110" customFormat="1" ht="15" customHeight="1">
      <c r="A16" s="107">
        <v>1</v>
      </c>
      <c r="B16" s="108" t="s">
        <v>66</v>
      </c>
      <c r="C16" s="107">
        <v>401</v>
      </c>
      <c r="D16" s="109">
        <v>1785096</v>
      </c>
      <c r="E16" s="109"/>
      <c r="F16" s="109"/>
      <c r="G16" s="109"/>
      <c r="H16" s="109">
        <v>316019</v>
      </c>
      <c r="I16" s="109">
        <v>1902418</v>
      </c>
      <c r="J16" s="109">
        <v>1330470</v>
      </c>
      <c r="K16" s="109"/>
      <c r="L16" s="109"/>
      <c r="M16" s="109">
        <v>5334003</v>
      </c>
      <c r="N16" s="109"/>
    </row>
    <row r="17" spans="1:14" ht="15" customHeight="1">
      <c r="A17" s="74">
        <v>2</v>
      </c>
      <c r="B17" s="96" t="s">
        <v>64</v>
      </c>
      <c r="C17" s="7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5" customHeight="1">
      <c r="A18" s="78"/>
      <c r="B18" s="97" t="s">
        <v>65</v>
      </c>
      <c r="C18" s="78">
        <v>402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ht="15" customHeight="1">
      <c r="A19" s="74">
        <v>3</v>
      </c>
      <c r="B19" s="96" t="s">
        <v>67</v>
      </c>
      <c r="C19" s="7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15" customHeight="1">
      <c r="A20" s="78"/>
      <c r="B20" s="97" t="s">
        <v>68</v>
      </c>
      <c r="C20" s="78">
        <v>403</v>
      </c>
      <c r="D20" s="82"/>
      <c r="E20" s="82"/>
      <c r="F20" s="82"/>
      <c r="G20" s="82"/>
      <c r="H20" s="82"/>
      <c r="I20" s="82"/>
      <c r="J20" s="82">
        <v>40564</v>
      </c>
      <c r="K20" s="82"/>
      <c r="L20" s="82"/>
      <c r="M20" s="83">
        <f>D20+E20+F20+G20+H20+I20+J20-K20-L20</f>
        <v>40564</v>
      </c>
      <c r="N20" s="82"/>
    </row>
    <row r="21" spans="1:14" ht="15" customHeight="1">
      <c r="A21" s="74">
        <v>4</v>
      </c>
      <c r="B21" s="96" t="s">
        <v>69</v>
      </c>
      <c r="C21" s="7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5" customHeight="1">
      <c r="A22" s="78"/>
      <c r="B22" s="97" t="s">
        <v>70</v>
      </c>
      <c r="C22" s="78">
        <v>404</v>
      </c>
      <c r="D22" s="111">
        <f>D16+D18-D20</f>
        <v>1785096</v>
      </c>
      <c r="E22" s="111">
        <f aca="true" t="shared" si="0" ref="E22:N22">E16+E18-E20</f>
        <v>0</v>
      </c>
      <c r="F22" s="111">
        <f t="shared" si="0"/>
        <v>0</v>
      </c>
      <c r="G22" s="111">
        <f t="shared" si="0"/>
        <v>0</v>
      </c>
      <c r="H22" s="111">
        <f t="shared" si="0"/>
        <v>316019</v>
      </c>
      <c r="I22" s="111">
        <f t="shared" si="0"/>
        <v>1902418</v>
      </c>
      <c r="J22" s="111">
        <f t="shared" si="0"/>
        <v>1289906</v>
      </c>
      <c r="K22" s="111">
        <f t="shared" si="0"/>
        <v>0</v>
      </c>
      <c r="L22" s="111">
        <f t="shared" si="0"/>
        <v>0</v>
      </c>
      <c r="M22" s="111">
        <f t="shared" si="0"/>
        <v>5293439</v>
      </c>
      <c r="N22" s="111">
        <f t="shared" si="0"/>
        <v>0</v>
      </c>
    </row>
    <row r="23" spans="1:14" ht="15" customHeight="1">
      <c r="A23" s="80">
        <v>5</v>
      </c>
      <c r="B23" s="95" t="s">
        <v>71</v>
      </c>
      <c r="C23" s="80">
        <v>405</v>
      </c>
      <c r="D23" s="83">
        <v>714039</v>
      </c>
      <c r="E23" s="83"/>
      <c r="F23" s="83"/>
      <c r="G23" s="83"/>
      <c r="H23" s="83">
        <v>33091</v>
      </c>
      <c r="I23" s="83">
        <v>30499</v>
      </c>
      <c r="J23" s="83">
        <v>1254721</v>
      </c>
      <c r="K23" s="83"/>
      <c r="L23" s="83"/>
      <c r="M23" s="83">
        <f>D23+E23+F23+G23+H23+I23+J23-K23-L23</f>
        <v>2032350</v>
      </c>
      <c r="N23" s="83"/>
    </row>
    <row r="24" spans="1:14" ht="15" customHeight="1">
      <c r="A24" s="80">
        <v>6</v>
      </c>
      <c r="B24" s="95" t="s">
        <v>72</v>
      </c>
      <c r="C24" s="80">
        <v>406</v>
      </c>
      <c r="D24" s="83"/>
      <c r="E24" s="83"/>
      <c r="F24" s="83"/>
      <c r="G24" s="83"/>
      <c r="H24" s="83"/>
      <c r="I24" s="83">
        <v>26039</v>
      </c>
      <c r="J24" s="83">
        <v>751764</v>
      </c>
      <c r="K24" s="83"/>
      <c r="L24" s="83"/>
      <c r="M24" s="83">
        <f>D24+E24+F24+G24+H24+I24+J24-K24-L24</f>
        <v>777803</v>
      </c>
      <c r="N24" s="83"/>
    </row>
    <row r="25" spans="1:14" ht="15" customHeight="1">
      <c r="A25" s="80">
        <v>7</v>
      </c>
      <c r="B25" s="95" t="s">
        <v>73</v>
      </c>
      <c r="C25" s="80">
        <v>407</v>
      </c>
      <c r="D25" s="106">
        <f>D22+D23-D24</f>
        <v>2499135</v>
      </c>
      <c r="E25" s="106">
        <f aca="true" t="shared" si="1" ref="E25:N25">E22+E23-E24</f>
        <v>0</v>
      </c>
      <c r="F25" s="106">
        <f t="shared" si="1"/>
        <v>0</v>
      </c>
      <c r="G25" s="106">
        <f t="shared" si="1"/>
        <v>0</v>
      </c>
      <c r="H25" s="106">
        <f t="shared" si="1"/>
        <v>349110</v>
      </c>
      <c r="I25" s="106">
        <f t="shared" si="1"/>
        <v>1906878</v>
      </c>
      <c r="J25" s="106">
        <f t="shared" si="1"/>
        <v>1792863</v>
      </c>
      <c r="K25" s="106">
        <f t="shared" si="1"/>
        <v>0</v>
      </c>
      <c r="L25" s="106">
        <f t="shared" si="1"/>
        <v>0</v>
      </c>
      <c r="M25" s="106">
        <f t="shared" si="1"/>
        <v>6547986</v>
      </c>
      <c r="N25" s="106">
        <f t="shared" si="1"/>
        <v>0</v>
      </c>
    </row>
    <row r="26" spans="1:16" ht="15" customHeight="1">
      <c r="A26" s="74">
        <v>8</v>
      </c>
      <c r="B26" s="96" t="s">
        <v>74</v>
      </c>
      <c r="C26" s="7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P26" s="84"/>
    </row>
    <row r="27" spans="1:14" ht="15" customHeight="1">
      <c r="A27" s="78"/>
      <c r="B27" s="97" t="s">
        <v>65</v>
      </c>
      <c r="C27" s="78">
        <v>408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5" customHeight="1">
      <c r="A28" s="74">
        <v>9</v>
      </c>
      <c r="B28" s="96" t="s">
        <v>67</v>
      </c>
      <c r="C28" s="7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15" customHeight="1">
      <c r="A29" s="78"/>
      <c r="B29" s="97" t="s">
        <v>68</v>
      </c>
      <c r="C29" s="78">
        <v>409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5" customHeight="1">
      <c r="A30" s="74">
        <v>10</v>
      </c>
      <c r="B30" s="96" t="s">
        <v>69</v>
      </c>
      <c r="C30" s="74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1:14" ht="15" customHeight="1">
      <c r="A31" s="78"/>
      <c r="B31" s="97" t="s">
        <v>75</v>
      </c>
      <c r="C31" s="78">
        <v>410</v>
      </c>
      <c r="D31" s="111">
        <f>D25+D27-D29</f>
        <v>2499135</v>
      </c>
      <c r="E31" s="111">
        <f aca="true" t="shared" si="2" ref="E31:N31">E25+E27-E29</f>
        <v>0</v>
      </c>
      <c r="F31" s="111">
        <f t="shared" si="2"/>
        <v>0</v>
      </c>
      <c r="G31" s="111">
        <f t="shared" si="2"/>
        <v>0</v>
      </c>
      <c r="H31" s="111">
        <f t="shared" si="2"/>
        <v>349110</v>
      </c>
      <c r="I31" s="111">
        <f t="shared" si="2"/>
        <v>1906878</v>
      </c>
      <c r="J31" s="111">
        <f t="shared" si="2"/>
        <v>1792863</v>
      </c>
      <c r="K31" s="111">
        <f t="shared" si="2"/>
        <v>0</v>
      </c>
      <c r="L31" s="111">
        <f t="shared" si="2"/>
        <v>0</v>
      </c>
      <c r="M31" s="111">
        <f t="shared" si="2"/>
        <v>6547986</v>
      </c>
      <c r="N31" s="111">
        <f t="shared" si="2"/>
        <v>0</v>
      </c>
    </row>
    <row r="32" spans="1:14" ht="15" customHeight="1">
      <c r="A32" s="80">
        <v>11</v>
      </c>
      <c r="B32" s="95" t="s">
        <v>76</v>
      </c>
      <c r="C32" s="80">
        <v>411</v>
      </c>
      <c r="D32" s="83"/>
      <c r="E32" s="83"/>
      <c r="F32" s="83"/>
      <c r="G32" s="83">
        <v>27660</v>
      </c>
      <c r="H32" s="83">
        <v>62672</v>
      </c>
      <c r="I32" s="83"/>
      <c r="J32" s="83">
        <v>1506185</v>
      </c>
      <c r="K32" s="83"/>
      <c r="L32" s="83">
        <v>6449</v>
      </c>
      <c r="M32" s="83">
        <f>D32+E32+F32+G32+H32+I32+J32-K32-L32</f>
        <v>1590068</v>
      </c>
      <c r="N32" s="83"/>
    </row>
    <row r="33" spans="1:14" ht="15" customHeight="1">
      <c r="A33" s="80">
        <v>12</v>
      </c>
      <c r="B33" s="95" t="s">
        <v>77</v>
      </c>
      <c r="C33" s="80">
        <v>412</v>
      </c>
      <c r="D33" s="83"/>
      <c r="E33" s="83"/>
      <c r="F33" s="83"/>
      <c r="G33" s="83">
        <v>27660</v>
      </c>
      <c r="H33" s="83"/>
      <c r="I33" s="83">
        <v>433</v>
      </c>
      <c r="J33" s="83">
        <v>99721</v>
      </c>
      <c r="K33" s="83"/>
      <c r="L33" s="83"/>
      <c r="M33" s="83">
        <f>D33+E33+F33+G33+H33+I33+J33-K33-L33</f>
        <v>127814</v>
      </c>
      <c r="N33" s="83"/>
    </row>
    <row r="34" spans="1:14" ht="15" customHeight="1">
      <c r="A34" s="74">
        <v>13</v>
      </c>
      <c r="B34" s="96" t="s">
        <v>78</v>
      </c>
      <c r="C34" s="74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4" ht="15" customHeight="1">
      <c r="A35" s="78"/>
      <c r="B35" s="98" t="s">
        <v>61</v>
      </c>
      <c r="C35" s="78">
        <v>413</v>
      </c>
      <c r="D35" s="111">
        <f>D31+D32-D33</f>
        <v>2499135</v>
      </c>
      <c r="E35" s="111">
        <f aca="true" t="shared" si="3" ref="E35:N35">E31+E32-E33</f>
        <v>0</v>
      </c>
      <c r="F35" s="111">
        <f t="shared" si="3"/>
        <v>0</v>
      </c>
      <c r="G35" s="111">
        <f t="shared" si="3"/>
        <v>0</v>
      </c>
      <c r="H35" s="111">
        <f t="shared" si="3"/>
        <v>411782</v>
      </c>
      <c r="I35" s="111">
        <f t="shared" si="3"/>
        <v>1906445</v>
      </c>
      <c r="J35" s="111">
        <f t="shared" si="3"/>
        <v>3199327</v>
      </c>
      <c r="K35" s="111">
        <f t="shared" si="3"/>
        <v>0</v>
      </c>
      <c r="L35" s="111">
        <f t="shared" si="3"/>
        <v>6449</v>
      </c>
      <c r="M35" s="111">
        <f t="shared" si="3"/>
        <v>8010240</v>
      </c>
      <c r="N35" s="111">
        <f t="shared" si="3"/>
        <v>0</v>
      </c>
    </row>
    <row r="37" spans="1:8" ht="12.75">
      <c r="A37" s="1" t="s">
        <v>117</v>
      </c>
      <c r="B37" s="2"/>
      <c r="C37" s="1"/>
      <c r="D37" s="1"/>
      <c r="E37" s="4"/>
      <c r="H37" s="4"/>
    </row>
    <row r="38" ht="12.75">
      <c r="A38" s="2"/>
    </row>
    <row r="39" ht="12.75">
      <c r="A39" s="1" t="s">
        <v>118</v>
      </c>
    </row>
  </sheetData>
  <sheetProtection/>
  <mergeCells count="2">
    <mergeCell ref="B7:N7"/>
    <mergeCell ref="B8:N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Biljana Stojanovic</cp:lastModifiedBy>
  <cp:lastPrinted>2008-11-07T13:27:17Z</cp:lastPrinted>
  <dcterms:created xsi:type="dcterms:W3CDTF">2006-09-13T12:09:08Z</dcterms:created>
  <dcterms:modified xsi:type="dcterms:W3CDTF">2008-11-17T13:28:45Z</dcterms:modified>
  <cp:category/>
  <cp:version/>
  <cp:contentType/>
  <cp:contentStatus/>
</cp:coreProperties>
</file>